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etrics" sheetId="2" state="visible" r:id="rId2"/>
    <sheet name="Departments" sheetId="3" state="visible" r:id="rId3"/>
    <sheet name="Prior year" sheetId="4" state="visible" r:id="rId4"/>
    <sheet name="Review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3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4" fontId="4" fillId="3" borderId="1" pivotButton="0" quotePrefix="0" xfId="0"/>
    <xf numFmtId="164" fontId="5" fillId="0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4" fillId="3" borderId="1" pivotButton="0" quotePrefix="0" xfId="0"/>
    <xf numFmtId="3" fontId="4" fillId="3" borderId="1" pivotButton="0" quotePrefix="0" xfId="0"/>
    <xf numFmtId="3" fontId="5" fillId="0" borderId="1" pivotButton="0" quotePrefix="0" xfId="0"/>
    <xf numFmtId="0" fontId="5" fillId="0" borderId="0" pivotButton="0" quotePrefix="0" xfId="0"/>
    <xf numFmtId="3" fontId="6" fillId="0" borderId="1" pivotButton="0" quotePrefix="0" xfId="0"/>
    <xf numFmtId="164" fontId="6" fillId="0" borderId="1" pivotButton="0" quotePrefix="0" xfId="0"/>
    <xf numFmtId="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Annual Business Performance Dashboard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workbook is for</t>
        </is>
      </c>
    </row>
    <row r="5">
      <c r="A5" s="4" t="inlineStr">
        <is>
          <t>An annual review breaks down when each department reports on a different basis. This file fixes the shape of the input — one row per metric per month — so the year-end roll-up is a calculation rather than a negotiation.</t>
        </is>
      </c>
    </row>
    <row r="7">
      <c r="A7" s="3" t="inlineStr">
        <is>
          <t>Where you type</t>
        </is>
      </c>
    </row>
    <row r="8">
      <c r="A8" s="4" t="inlineStr">
        <is>
          <t>Metrics: columns A-F (Metric, Owner, Month, Target, Actual, Better). Departments: columns A-C. Prior year: columns A-C. Review: the fiscal year, the four quarter boundaries, and the metric and department names you want listed. Nothing else on any sheet.</t>
        </is>
      </c>
    </row>
    <row r="10">
      <c r="A10" s="3" t="inlineStr">
        <is>
          <t>The Month column</t>
        </is>
      </c>
    </row>
    <row r="11">
      <c r="A11" s="4" t="inlineStr">
        <is>
          <t>It is just a period key, compared as text. Use 2026-01 … 2026-12, or Q1 … Q4 if you report quarterly — both work identically. Keep one grain throughout: mixing months and quarters in the same column breaks the YTD calculation, because "&lt;=" then compares two different kinds of label.</t>
        </is>
      </c>
    </row>
    <row r="13">
      <c r="A13" s="3" t="inlineStr">
        <is>
          <t>The Better column</t>
        </is>
      </c>
    </row>
    <row r="14">
      <c r="A14" s="4" t="inlineStr">
        <is>
          <t>Higher means a bigger number is a better result. Lower means a smaller one is — churn, cost per acquisition, burn, days to close. Var % and YoY % flip sign for those rows, so a churn line that beats its target reads +20.0%, not -20.0%, and the Ahead / On track / Behind bands need no separate rule.</t>
        </is>
      </c>
    </row>
    <row r="16">
      <c r="A16" s="3" t="inlineStr">
        <is>
          <t>Percentages</t>
        </is>
      </c>
    </row>
    <row r="17">
      <c r="A17" s="4" t="inlineStr">
        <is>
          <t>Stored as fractions: type 0.62 for 62%, not 62. The seeded percentage rows are already formatted as percentages; select a new row's Target and Actual cells and apply a percent format if you want them to read the same way. Var %, YoY % and everything on the Review sheet is formatted for you.</t>
        </is>
      </c>
    </row>
    <row r="19">
      <c r="A19" s="3" t="inlineStr">
        <is>
          <t>Adding a metric mid-year</t>
        </is>
      </c>
    </row>
    <row r="20">
      <c r="A20" s="4" t="inlineStr">
        <is>
          <t>Add rows from the month it starts. The YTD column sums what exists, and the prior-year lookup returns "n/a" rather than #N/A for the months before it did.</t>
        </is>
      </c>
    </row>
    <row r="22">
      <c r="A22" s="3" t="inlineStr">
        <is>
          <t>The Prior year sheet</t>
        </is>
      </c>
    </row>
    <row r="23">
      <c r="A23" s="4" t="inlineStr">
        <is>
          <t>Key it on the period you are comparing TO. A row reading Revenue / 2026-01 / 1,142,000 means "revenue in the month that January 2026 is being compared against". The Key column builds Metric|Month for you; leave it alone.</t>
        </is>
      </c>
    </row>
    <row r="25">
      <c r="A25" s="3" t="inlineStr">
        <is>
          <t>Aggregate on the Review sheet</t>
        </is>
      </c>
    </row>
    <row r="26">
      <c r="A26" s="4" t="inlineStr">
        <is>
          <t>Sum for money and event counts. Avg for rates and percentages — summing twelve monthly gross margins gives 7.1, which is not a margin. Last for stock figures such as headcount, where the year-end number is the one that matters. The YTD column on Metrics is a running sum, so read rate metrics on the Review sheet.</t>
        </is>
      </c>
    </row>
    <row r="28">
      <c r="A28" s="3" t="inlineStr">
        <is>
          <t>When the fiscal year rolls over</t>
        </is>
      </c>
    </row>
    <row r="29">
      <c r="A29" s="4" t="inlineStr">
        <is>
          <t>Copy the file, clear Metrics A5:F204, move this year's actuals into Prior year (Metric, the NEW period label, last year's Actual), and update the four quarter boundaries on Review. Nothing else needs touching.</t>
        </is>
      </c>
    </row>
    <row r="31">
      <c r="A31" s="3" t="inlineStr">
        <is>
          <t>Ranges</t>
        </is>
      </c>
    </row>
    <row r="32">
      <c r="A32" s="4" t="inlineStr">
        <is>
          <t>Every formula covers rows 5 to 204 — 200 metric-months, enough for 16 metrics tracked monthly for a year. If you need more, insert rows inside the range rather than typing below row 204, or the summaries will not see them.</t>
        </is>
      </c>
    </row>
    <row r="35">
      <c r="A35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2" customWidth="1" min="3" max="3"/>
    <col width="15" customWidth="1" min="4" max="4"/>
    <col width="15" customWidth="1" min="5" max="5"/>
    <col width="10" customWidth="1" min="6" max="6"/>
    <col width="10" customWidth="1" min="7" max="7"/>
    <col width="11" customWidth="1" min="8" max="8"/>
    <col width="15" customWidth="1" min="9" max="9"/>
    <col width="14" customWidth="1" min="10" max="10"/>
    <col width="10" customWidth="1" min="11" max="11"/>
    <col width="16" customWidth="1" min="12" max="12"/>
  </cols>
  <sheetData>
    <row r="1">
      <c r="A1" s="1" t="inlineStr">
        <is>
          <t>Metrics</t>
        </is>
      </c>
    </row>
    <row r="2">
      <c r="A2" s="2" t="inlineStr">
        <is>
          <t>One row per metric per month. Type in A-F; G onwards is calculated.</t>
        </is>
      </c>
    </row>
    <row r="4">
      <c r="A4" s="6" t="inlineStr">
        <is>
          <t>Metric</t>
        </is>
      </c>
      <c r="B4" s="6" t="inlineStr">
        <is>
          <t>Owner</t>
        </is>
      </c>
      <c r="C4" s="6" t="inlineStr">
        <is>
          <t>Month</t>
        </is>
      </c>
      <c r="D4" s="6" t="inlineStr">
        <is>
          <t>Target</t>
        </is>
      </c>
      <c r="E4" s="6" t="inlineStr">
        <is>
          <t>Actual</t>
        </is>
      </c>
      <c r="F4" s="6" t="inlineStr">
        <is>
          <t>Better</t>
        </is>
      </c>
      <c r="G4" s="6" t="inlineStr">
        <is>
          <t>Var %</t>
        </is>
      </c>
      <c r="H4" s="6" t="inlineStr">
        <is>
          <t>Status</t>
        </is>
      </c>
      <c r="I4" s="6" t="inlineStr">
        <is>
          <t>YTD</t>
        </is>
      </c>
      <c r="J4" s="6" t="inlineStr">
        <is>
          <t>Prior year</t>
        </is>
      </c>
      <c r="K4" s="6" t="inlineStr">
        <is>
          <t>YoY %</t>
        </is>
      </c>
      <c r="L4" s="6" t="inlineStr">
        <is>
          <t>Department</t>
        </is>
      </c>
    </row>
    <row r="5">
      <c r="A5" s="7" t="inlineStr">
        <is>
          <t>Revenue</t>
        </is>
      </c>
      <c r="B5" s="7" t="inlineStr">
        <is>
          <t>Sales</t>
        </is>
      </c>
      <c r="C5" s="7" t="inlineStr">
        <is>
          <t>2026-01</t>
        </is>
      </c>
      <c r="D5" s="8" t="n">
        <v>1200000</v>
      </c>
      <c r="E5" s="8" t="n">
        <v>1318400</v>
      </c>
      <c r="F5" s="7" t="inlineStr">
        <is>
          <t>Higher</t>
        </is>
      </c>
      <c r="G5" s="9">
        <f>IF($A5="","",IF($D5=0,"",(($E5-$D5)/ABS($D5))*IF($F5="Lower",-1,1)))</f>
        <v/>
      </c>
      <c r="H5" s="10">
        <f>IF($A5="","",IF($G5="","",IF($G5&gt;=0.05,"Ahead",IF($G5&gt;=-0.05,"On track","Behind"))))</f>
        <v/>
      </c>
      <c r="I5" s="11">
        <f>IF($A5="","",SUMIFS(Metrics!$E$5:$E$204,Metrics!$A$5:$A$204,$A5,Metrics!$C$5:$C$204,"&lt;="&amp;$C5))</f>
        <v/>
      </c>
      <c r="J5" s="11">
        <f>IF($A5="","",IFERROR(INDEX('Prior year'!$C$5:$C$204,MATCH($A5&amp;"|"&amp;$C5,'Prior year'!$D$5:$D$204,0)),"n/a"))</f>
        <v/>
      </c>
      <c r="K5" s="9">
        <f>IF($A5="","",IF(ISNUMBER($J5),IF($J5=0,"",(($E5-$J5)/ABS($J5))*IF($F5="Lower",-1,1)),"n/a"))</f>
        <v/>
      </c>
      <c r="L5" s="10">
        <f>IF($A5="","",IFERROR(INDEX(Departments!$B$5:$B$54,MATCH($B5,Departments!$A$5:$A$54,0)),"Unmapped"))</f>
        <v/>
      </c>
    </row>
    <row r="6">
      <c r="A6" s="7" t="inlineStr">
        <is>
          <t>Gross margin %</t>
        </is>
      </c>
      <c r="B6" s="7" t="inlineStr">
        <is>
          <t>Finance</t>
        </is>
      </c>
      <c r="C6" s="7" t="inlineStr">
        <is>
          <t>2026-01</t>
        </is>
      </c>
      <c r="D6" s="12" t="n">
        <v>0.62</v>
      </c>
      <c r="E6" s="12" t="n">
        <v>0.594</v>
      </c>
      <c r="F6" s="7" t="inlineStr">
        <is>
          <t>Higher</t>
        </is>
      </c>
      <c r="G6" s="9">
        <f>IF($A6="","",IF($D6=0,"",(($E6-$D6)/ABS($D6))*IF($F6="Lower",-1,1)))</f>
        <v/>
      </c>
      <c r="H6" s="10">
        <f>IF($A6="","",IF($G6="","",IF($G6&gt;=0.05,"Ahead",IF($G6&gt;=-0.05,"On track","Behind"))))</f>
        <v/>
      </c>
      <c r="I6" s="9">
        <f>IF($A6="","",SUMIFS(Metrics!$E$5:$E$204,Metrics!$A$5:$A$204,$A6,Metrics!$C$5:$C$204,"&lt;="&amp;$C6))</f>
        <v/>
      </c>
      <c r="J6" s="9">
        <f>IF($A6="","",IFERROR(INDEX('Prior year'!$C$5:$C$204,MATCH($A6&amp;"|"&amp;$C6,'Prior year'!$D$5:$D$204,0)),"n/a"))</f>
        <v/>
      </c>
      <c r="K6" s="9">
        <f>IF($A6="","",IF(ISNUMBER($J6),IF($J6=0,"",(($E6-$J6)/ABS($J6))*IF($F6="Lower",-1,1)),"n/a"))</f>
        <v/>
      </c>
      <c r="L6" s="10">
        <f>IF($A6="","",IFERROR(INDEX(Departments!$B$5:$B$54,MATCH($B6,Departments!$A$5:$A$54,0)),"Unmapped"))</f>
        <v/>
      </c>
    </row>
    <row r="7">
      <c r="A7" s="7" t="inlineStr">
        <is>
          <t>Churn %</t>
        </is>
      </c>
      <c r="B7" s="7" t="inlineStr">
        <is>
          <t>CS</t>
        </is>
      </c>
      <c r="C7" s="7" t="inlineStr">
        <is>
          <t>2026-01</t>
        </is>
      </c>
      <c r="D7" s="12" t="n">
        <v>0.03</v>
      </c>
      <c r="E7" s="12" t="n">
        <v>0.024</v>
      </c>
      <c r="F7" s="7" t="inlineStr">
        <is>
          <t>Lower</t>
        </is>
      </c>
      <c r="G7" s="9">
        <f>IF($A7="","",IF($D7=0,"",(($E7-$D7)/ABS($D7))*IF($F7="Lower",-1,1)))</f>
        <v/>
      </c>
      <c r="H7" s="10">
        <f>IF($A7="","",IF($G7="","",IF($G7&gt;=0.05,"Ahead",IF($G7&gt;=-0.05,"On track","Behind"))))</f>
        <v/>
      </c>
      <c r="I7" s="9">
        <f>IF($A7="","",SUMIFS(Metrics!$E$5:$E$204,Metrics!$A$5:$A$204,$A7,Metrics!$C$5:$C$204,"&lt;="&amp;$C7))</f>
        <v/>
      </c>
      <c r="J7" s="9">
        <f>IF($A7="","",IFERROR(INDEX('Prior year'!$C$5:$C$204,MATCH($A7&amp;"|"&amp;$C7,'Prior year'!$D$5:$D$204,0)),"n/a"))</f>
        <v/>
      </c>
      <c r="K7" s="9">
        <f>IF($A7="","",IF(ISNUMBER($J7),IF($J7=0,"",(($E7-$J7)/ABS($J7))*IF($F7="Lower",-1,1)),"n/a"))</f>
        <v/>
      </c>
      <c r="L7" s="10">
        <f>IF($A7="","",IFERROR(INDEX(Departments!$B$5:$B$54,MATCH($B7,Departments!$A$5:$A$54,0)),"Unmapped"))</f>
        <v/>
      </c>
    </row>
    <row r="8">
      <c r="A8" s="7" t="inlineStr">
        <is>
          <t>Headcount</t>
        </is>
      </c>
      <c r="B8" s="7" t="inlineStr">
        <is>
          <t>People</t>
        </is>
      </c>
      <c r="C8" s="7" t="inlineStr">
        <is>
          <t>2026-01</t>
        </is>
      </c>
      <c r="D8" s="13" t="n">
        <v>48</v>
      </c>
      <c r="E8" s="13" t="n">
        <v>51</v>
      </c>
      <c r="F8" s="7" t="inlineStr">
        <is>
          <t>Higher</t>
        </is>
      </c>
      <c r="G8" s="9">
        <f>IF($A8="","",IF($D8=0,"",(($E8-$D8)/ABS($D8))*IF($F8="Lower",-1,1)))</f>
        <v/>
      </c>
      <c r="H8" s="10">
        <f>IF($A8="","",IF($G8="","",IF($G8&gt;=0.05,"Ahead",IF($G8&gt;=-0.05,"On track","Behind"))))</f>
        <v/>
      </c>
      <c r="I8" s="14">
        <f>IF($A8="","",SUMIFS(Metrics!$E$5:$E$204,Metrics!$A$5:$A$204,$A8,Metrics!$C$5:$C$204,"&lt;="&amp;$C8))</f>
        <v/>
      </c>
      <c r="J8" s="14">
        <f>IF($A8="","",IFERROR(INDEX('Prior year'!$C$5:$C$204,MATCH($A8&amp;"|"&amp;$C8,'Prior year'!$D$5:$D$204,0)),"n/a"))</f>
        <v/>
      </c>
      <c r="K8" s="9">
        <f>IF($A8="","",IF(ISNUMBER($J8),IF($J8=0,"",(($E8-$J8)/ABS($J8))*IF($F8="Lower",-1,1)),"n/a"))</f>
        <v/>
      </c>
      <c r="L8" s="10">
        <f>IF($A8="","",IFERROR(INDEX(Departments!$B$5:$B$54,MATCH($B8,Departments!$A$5:$A$54,0)),"Unmapped"))</f>
        <v/>
      </c>
    </row>
    <row r="9">
      <c r="A9" s="7" t="n"/>
      <c r="B9" s="7" t="n"/>
      <c r="C9" s="7" t="n"/>
      <c r="D9" s="8" t="n"/>
      <c r="E9" s="8" t="n"/>
      <c r="F9" s="7" t="n"/>
      <c r="G9" s="9">
        <f>IF($A9="","",IF($D9=0,"",(($E9-$D9)/ABS($D9))*IF($F9="Lower",-1,1)))</f>
        <v/>
      </c>
      <c r="H9" s="10">
        <f>IF($A9="","",IF($G9="","",IF($G9&gt;=0.05,"Ahead",IF($G9&gt;=-0.05,"On track","Behind"))))</f>
        <v/>
      </c>
      <c r="I9" s="11">
        <f>IF($A9="","",SUMIFS(Metrics!$E$5:$E$204,Metrics!$A$5:$A$204,$A9,Metrics!$C$5:$C$204,"&lt;="&amp;$C9))</f>
        <v/>
      </c>
      <c r="J9" s="11">
        <f>IF($A9="","",IFERROR(INDEX('Prior year'!$C$5:$C$204,MATCH($A9&amp;"|"&amp;$C9,'Prior year'!$D$5:$D$204,0)),"n/a"))</f>
        <v/>
      </c>
      <c r="K9" s="9">
        <f>IF($A9="","",IF(ISNUMBER($J9),IF($J9=0,"",(($E9-$J9)/ABS($J9))*IF($F9="Lower",-1,1)),"n/a"))</f>
        <v/>
      </c>
      <c r="L9" s="10">
        <f>IF($A9="","",IFERROR(INDEX(Departments!$B$5:$B$54,MATCH($B9,Departments!$A$5:$A$54,0)),"Unmapped"))</f>
        <v/>
      </c>
    </row>
    <row r="10">
      <c r="A10" s="7" t="n"/>
      <c r="B10" s="7" t="n"/>
      <c r="C10" s="7" t="n"/>
      <c r="D10" s="8" t="n"/>
      <c r="E10" s="8" t="n"/>
      <c r="F10" s="7" t="n"/>
      <c r="G10" s="9">
        <f>IF($A10="","",IF($D10=0,"",(($E10-$D10)/ABS($D10))*IF($F10="Lower",-1,1)))</f>
        <v/>
      </c>
      <c r="H10" s="10">
        <f>IF($A10="","",IF($G10="","",IF($G10&gt;=0.05,"Ahead",IF($G10&gt;=-0.05,"On track","Behind"))))</f>
        <v/>
      </c>
      <c r="I10" s="11">
        <f>IF($A10="","",SUMIFS(Metrics!$E$5:$E$204,Metrics!$A$5:$A$204,$A10,Metrics!$C$5:$C$204,"&lt;="&amp;$C10))</f>
        <v/>
      </c>
      <c r="J10" s="11">
        <f>IF($A10="","",IFERROR(INDEX('Prior year'!$C$5:$C$204,MATCH($A10&amp;"|"&amp;$C10,'Prior year'!$D$5:$D$204,0)),"n/a"))</f>
        <v/>
      </c>
      <c r="K10" s="9">
        <f>IF($A10="","",IF(ISNUMBER($J10),IF($J10=0,"",(($E10-$J10)/ABS($J10))*IF($F10="Lower",-1,1)),"n/a"))</f>
        <v/>
      </c>
      <c r="L10" s="10">
        <f>IF($A10="","",IFERROR(INDEX(Departments!$B$5:$B$54,MATCH($B10,Departments!$A$5:$A$54,0)),"Unmapped"))</f>
        <v/>
      </c>
    </row>
    <row r="11">
      <c r="A11" s="7" t="n"/>
      <c r="B11" s="7" t="n"/>
      <c r="C11" s="7" t="n"/>
      <c r="D11" s="8" t="n"/>
      <c r="E11" s="8" t="n"/>
      <c r="F11" s="7" t="n"/>
      <c r="G11" s="9">
        <f>IF($A11="","",IF($D11=0,"",(($E11-$D11)/ABS($D11))*IF($F11="Lower",-1,1)))</f>
        <v/>
      </c>
      <c r="H11" s="10">
        <f>IF($A11="","",IF($G11="","",IF($G11&gt;=0.05,"Ahead",IF($G11&gt;=-0.05,"On track","Behind"))))</f>
        <v/>
      </c>
      <c r="I11" s="11">
        <f>IF($A11="","",SUMIFS(Metrics!$E$5:$E$204,Metrics!$A$5:$A$204,$A11,Metrics!$C$5:$C$204,"&lt;="&amp;$C11))</f>
        <v/>
      </c>
      <c r="J11" s="11">
        <f>IF($A11="","",IFERROR(INDEX('Prior year'!$C$5:$C$204,MATCH($A11&amp;"|"&amp;$C11,'Prior year'!$D$5:$D$204,0)),"n/a"))</f>
        <v/>
      </c>
      <c r="K11" s="9">
        <f>IF($A11="","",IF(ISNUMBER($J11),IF($J11=0,"",(($E11-$J11)/ABS($J11))*IF($F11="Lower",-1,1)),"n/a"))</f>
        <v/>
      </c>
      <c r="L11" s="10">
        <f>IF($A11="","",IFERROR(INDEX(Departments!$B$5:$B$54,MATCH($B11,Departments!$A$5:$A$54,0)),"Unmapped"))</f>
        <v/>
      </c>
    </row>
    <row r="12">
      <c r="A12" s="7" t="n"/>
      <c r="B12" s="7" t="n"/>
      <c r="C12" s="7" t="n"/>
      <c r="D12" s="8" t="n"/>
      <c r="E12" s="8" t="n"/>
      <c r="F12" s="7" t="n"/>
      <c r="G12" s="9">
        <f>IF($A12="","",IF($D12=0,"",(($E12-$D12)/ABS($D12))*IF($F12="Lower",-1,1)))</f>
        <v/>
      </c>
      <c r="H12" s="10">
        <f>IF($A12="","",IF($G12="","",IF($G12&gt;=0.05,"Ahead",IF($G12&gt;=-0.05,"On track","Behind"))))</f>
        <v/>
      </c>
      <c r="I12" s="11">
        <f>IF($A12="","",SUMIFS(Metrics!$E$5:$E$204,Metrics!$A$5:$A$204,$A12,Metrics!$C$5:$C$204,"&lt;="&amp;$C12))</f>
        <v/>
      </c>
      <c r="J12" s="11">
        <f>IF($A12="","",IFERROR(INDEX('Prior year'!$C$5:$C$204,MATCH($A12&amp;"|"&amp;$C12,'Prior year'!$D$5:$D$204,0)),"n/a"))</f>
        <v/>
      </c>
      <c r="K12" s="9">
        <f>IF($A12="","",IF(ISNUMBER($J12),IF($J12=0,"",(($E12-$J12)/ABS($J12))*IF($F12="Lower",-1,1)),"n/a"))</f>
        <v/>
      </c>
      <c r="L12" s="10">
        <f>IF($A12="","",IFERROR(INDEX(Departments!$B$5:$B$54,MATCH($B12,Departments!$A$5:$A$54,0)),"Unmapped"))</f>
        <v/>
      </c>
    </row>
    <row r="13">
      <c r="A13" s="7" t="n"/>
      <c r="B13" s="7" t="n"/>
      <c r="C13" s="7" t="n"/>
      <c r="D13" s="8" t="n"/>
      <c r="E13" s="8" t="n"/>
      <c r="F13" s="7" t="n"/>
      <c r="G13" s="9">
        <f>IF($A13="","",IF($D13=0,"",(($E13-$D13)/ABS($D13))*IF($F13="Lower",-1,1)))</f>
        <v/>
      </c>
      <c r="H13" s="10">
        <f>IF($A13="","",IF($G13="","",IF($G13&gt;=0.05,"Ahead",IF($G13&gt;=-0.05,"On track","Behind"))))</f>
        <v/>
      </c>
      <c r="I13" s="11">
        <f>IF($A13="","",SUMIFS(Metrics!$E$5:$E$204,Metrics!$A$5:$A$204,$A13,Metrics!$C$5:$C$204,"&lt;="&amp;$C13))</f>
        <v/>
      </c>
      <c r="J13" s="11">
        <f>IF($A13="","",IFERROR(INDEX('Prior year'!$C$5:$C$204,MATCH($A13&amp;"|"&amp;$C13,'Prior year'!$D$5:$D$204,0)),"n/a"))</f>
        <v/>
      </c>
      <c r="K13" s="9">
        <f>IF($A13="","",IF(ISNUMBER($J13),IF($J13=0,"",(($E13-$J13)/ABS($J13))*IF($F13="Lower",-1,1)),"n/a"))</f>
        <v/>
      </c>
      <c r="L13" s="10">
        <f>IF($A13="","",IFERROR(INDEX(Departments!$B$5:$B$54,MATCH($B13,Departments!$A$5:$A$54,0)),"Unmapped"))</f>
        <v/>
      </c>
    </row>
    <row r="14">
      <c r="A14" s="7" t="n"/>
      <c r="B14" s="7" t="n"/>
      <c r="C14" s="7" t="n"/>
      <c r="D14" s="8" t="n"/>
      <c r="E14" s="8" t="n"/>
      <c r="F14" s="7" t="n"/>
      <c r="G14" s="9">
        <f>IF($A14="","",IF($D14=0,"",(($E14-$D14)/ABS($D14))*IF($F14="Lower",-1,1)))</f>
        <v/>
      </c>
      <c r="H14" s="10">
        <f>IF($A14="","",IF($G14="","",IF($G14&gt;=0.05,"Ahead",IF($G14&gt;=-0.05,"On track","Behind"))))</f>
        <v/>
      </c>
      <c r="I14" s="11">
        <f>IF($A14="","",SUMIFS(Metrics!$E$5:$E$204,Metrics!$A$5:$A$204,$A14,Metrics!$C$5:$C$204,"&lt;="&amp;$C14))</f>
        <v/>
      </c>
      <c r="J14" s="11">
        <f>IF($A14="","",IFERROR(INDEX('Prior year'!$C$5:$C$204,MATCH($A14&amp;"|"&amp;$C14,'Prior year'!$D$5:$D$204,0)),"n/a"))</f>
        <v/>
      </c>
      <c r="K14" s="9">
        <f>IF($A14="","",IF(ISNUMBER($J14),IF($J14=0,"",(($E14-$J14)/ABS($J14))*IF($F14="Lower",-1,1)),"n/a"))</f>
        <v/>
      </c>
      <c r="L14" s="10">
        <f>IF($A14="","",IFERROR(INDEX(Departments!$B$5:$B$54,MATCH($B14,Departments!$A$5:$A$54,0)),"Unmapped"))</f>
        <v/>
      </c>
    </row>
    <row r="15">
      <c r="A15" s="7" t="n"/>
      <c r="B15" s="7" t="n"/>
      <c r="C15" s="7" t="n"/>
      <c r="D15" s="8" t="n"/>
      <c r="E15" s="8" t="n"/>
      <c r="F15" s="7" t="n"/>
      <c r="G15" s="9">
        <f>IF($A15="","",IF($D15=0,"",(($E15-$D15)/ABS($D15))*IF($F15="Lower",-1,1)))</f>
        <v/>
      </c>
      <c r="H15" s="10">
        <f>IF($A15="","",IF($G15="","",IF($G15&gt;=0.05,"Ahead",IF($G15&gt;=-0.05,"On track","Behind"))))</f>
        <v/>
      </c>
      <c r="I15" s="11">
        <f>IF($A15="","",SUMIFS(Metrics!$E$5:$E$204,Metrics!$A$5:$A$204,$A15,Metrics!$C$5:$C$204,"&lt;="&amp;$C15))</f>
        <v/>
      </c>
      <c r="J15" s="11">
        <f>IF($A15="","",IFERROR(INDEX('Prior year'!$C$5:$C$204,MATCH($A15&amp;"|"&amp;$C15,'Prior year'!$D$5:$D$204,0)),"n/a"))</f>
        <v/>
      </c>
      <c r="K15" s="9">
        <f>IF($A15="","",IF(ISNUMBER($J15),IF($J15=0,"",(($E15-$J15)/ABS($J15))*IF($F15="Lower",-1,1)),"n/a"))</f>
        <v/>
      </c>
      <c r="L15" s="10">
        <f>IF($A15="","",IFERROR(INDEX(Departments!$B$5:$B$54,MATCH($B15,Departments!$A$5:$A$54,0)),"Unmapped"))</f>
        <v/>
      </c>
    </row>
    <row r="16">
      <c r="A16" s="7" t="n"/>
      <c r="B16" s="7" t="n"/>
      <c r="C16" s="7" t="n"/>
      <c r="D16" s="8" t="n"/>
      <c r="E16" s="8" t="n"/>
      <c r="F16" s="7" t="n"/>
      <c r="G16" s="9">
        <f>IF($A16="","",IF($D16=0,"",(($E16-$D16)/ABS($D16))*IF($F16="Lower",-1,1)))</f>
        <v/>
      </c>
      <c r="H16" s="10">
        <f>IF($A16="","",IF($G16="","",IF($G16&gt;=0.05,"Ahead",IF($G16&gt;=-0.05,"On track","Behind"))))</f>
        <v/>
      </c>
      <c r="I16" s="11">
        <f>IF($A16="","",SUMIFS(Metrics!$E$5:$E$204,Metrics!$A$5:$A$204,$A16,Metrics!$C$5:$C$204,"&lt;="&amp;$C16))</f>
        <v/>
      </c>
      <c r="J16" s="11">
        <f>IF($A16="","",IFERROR(INDEX('Prior year'!$C$5:$C$204,MATCH($A16&amp;"|"&amp;$C16,'Prior year'!$D$5:$D$204,0)),"n/a"))</f>
        <v/>
      </c>
      <c r="K16" s="9">
        <f>IF($A16="","",IF(ISNUMBER($J16),IF($J16=0,"",(($E16-$J16)/ABS($J16))*IF($F16="Lower",-1,1)),"n/a"))</f>
        <v/>
      </c>
      <c r="L16" s="10">
        <f>IF($A16="","",IFERROR(INDEX(Departments!$B$5:$B$54,MATCH($B16,Departments!$A$5:$A$54,0)),"Unmapped"))</f>
        <v/>
      </c>
    </row>
    <row r="17">
      <c r="A17" s="7" t="n"/>
      <c r="B17" s="7" t="n"/>
      <c r="C17" s="7" t="n"/>
      <c r="D17" s="8" t="n"/>
      <c r="E17" s="8" t="n"/>
      <c r="F17" s="7" t="n"/>
      <c r="G17" s="9">
        <f>IF($A17="","",IF($D17=0,"",(($E17-$D17)/ABS($D17))*IF($F17="Lower",-1,1)))</f>
        <v/>
      </c>
      <c r="H17" s="10">
        <f>IF($A17="","",IF($G17="","",IF($G17&gt;=0.05,"Ahead",IF($G17&gt;=-0.05,"On track","Behind"))))</f>
        <v/>
      </c>
      <c r="I17" s="11">
        <f>IF($A17="","",SUMIFS(Metrics!$E$5:$E$204,Metrics!$A$5:$A$204,$A17,Metrics!$C$5:$C$204,"&lt;="&amp;$C17))</f>
        <v/>
      </c>
      <c r="J17" s="11">
        <f>IF($A17="","",IFERROR(INDEX('Prior year'!$C$5:$C$204,MATCH($A17&amp;"|"&amp;$C17,'Prior year'!$D$5:$D$204,0)),"n/a"))</f>
        <v/>
      </c>
      <c r="K17" s="9">
        <f>IF($A17="","",IF(ISNUMBER($J17),IF($J17=0,"",(($E17-$J17)/ABS($J17))*IF($F17="Lower",-1,1)),"n/a"))</f>
        <v/>
      </c>
      <c r="L17" s="10">
        <f>IF($A17="","",IFERROR(INDEX(Departments!$B$5:$B$54,MATCH($B17,Departments!$A$5:$A$54,0)),"Unmapped"))</f>
        <v/>
      </c>
    </row>
    <row r="18">
      <c r="A18" s="7" t="n"/>
      <c r="B18" s="7" t="n"/>
      <c r="C18" s="7" t="n"/>
      <c r="D18" s="8" t="n"/>
      <c r="E18" s="8" t="n"/>
      <c r="F18" s="7" t="n"/>
      <c r="G18" s="9">
        <f>IF($A18="","",IF($D18=0,"",(($E18-$D18)/ABS($D18))*IF($F18="Lower",-1,1)))</f>
        <v/>
      </c>
      <c r="H18" s="10">
        <f>IF($A18="","",IF($G18="","",IF($G18&gt;=0.05,"Ahead",IF($G18&gt;=-0.05,"On track","Behind"))))</f>
        <v/>
      </c>
      <c r="I18" s="11">
        <f>IF($A18="","",SUMIFS(Metrics!$E$5:$E$204,Metrics!$A$5:$A$204,$A18,Metrics!$C$5:$C$204,"&lt;="&amp;$C18))</f>
        <v/>
      </c>
      <c r="J18" s="11">
        <f>IF($A18="","",IFERROR(INDEX('Prior year'!$C$5:$C$204,MATCH($A18&amp;"|"&amp;$C18,'Prior year'!$D$5:$D$204,0)),"n/a"))</f>
        <v/>
      </c>
      <c r="K18" s="9">
        <f>IF($A18="","",IF(ISNUMBER($J18),IF($J18=0,"",(($E18-$J18)/ABS($J18))*IF($F18="Lower",-1,1)),"n/a"))</f>
        <v/>
      </c>
      <c r="L18" s="10">
        <f>IF($A18="","",IFERROR(INDEX(Departments!$B$5:$B$54,MATCH($B18,Departments!$A$5:$A$54,0)),"Unmapped"))</f>
        <v/>
      </c>
    </row>
    <row r="19">
      <c r="A19" s="7" t="n"/>
      <c r="B19" s="7" t="n"/>
      <c r="C19" s="7" t="n"/>
      <c r="D19" s="8" t="n"/>
      <c r="E19" s="8" t="n"/>
      <c r="F19" s="7" t="n"/>
      <c r="G19" s="9">
        <f>IF($A19="","",IF($D19=0,"",(($E19-$D19)/ABS($D19))*IF($F19="Lower",-1,1)))</f>
        <v/>
      </c>
      <c r="H19" s="10">
        <f>IF($A19="","",IF($G19="","",IF($G19&gt;=0.05,"Ahead",IF($G19&gt;=-0.05,"On track","Behind"))))</f>
        <v/>
      </c>
      <c r="I19" s="11">
        <f>IF($A19="","",SUMIFS(Metrics!$E$5:$E$204,Metrics!$A$5:$A$204,$A19,Metrics!$C$5:$C$204,"&lt;="&amp;$C19))</f>
        <v/>
      </c>
      <c r="J19" s="11">
        <f>IF($A19="","",IFERROR(INDEX('Prior year'!$C$5:$C$204,MATCH($A19&amp;"|"&amp;$C19,'Prior year'!$D$5:$D$204,0)),"n/a"))</f>
        <v/>
      </c>
      <c r="K19" s="9">
        <f>IF($A19="","",IF(ISNUMBER($J19),IF($J19=0,"",(($E19-$J19)/ABS($J19))*IF($F19="Lower",-1,1)),"n/a"))</f>
        <v/>
      </c>
      <c r="L19" s="10">
        <f>IF($A19="","",IFERROR(INDEX(Departments!$B$5:$B$54,MATCH($B19,Departments!$A$5:$A$54,0)),"Unmapped"))</f>
        <v/>
      </c>
    </row>
    <row r="20">
      <c r="A20" s="7" t="n"/>
      <c r="B20" s="7" t="n"/>
      <c r="C20" s="7" t="n"/>
      <c r="D20" s="8" t="n"/>
      <c r="E20" s="8" t="n"/>
      <c r="F20" s="7" t="n"/>
      <c r="G20" s="9">
        <f>IF($A20="","",IF($D20=0,"",(($E20-$D20)/ABS($D20))*IF($F20="Lower",-1,1)))</f>
        <v/>
      </c>
      <c r="H20" s="10">
        <f>IF($A20="","",IF($G20="","",IF($G20&gt;=0.05,"Ahead",IF($G20&gt;=-0.05,"On track","Behind"))))</f>
        <v/>
      </c>
      <c r="I20" s="11">
        <f>IF($A20="","",SUMIFS(Metrics!$E$5:$E$204,Metrics!$A$5:$A$204,$A20,Metrics!$C$5:$C$204,"&lt;="&amp;$C20))</f>
        <v/>
      </c>
      <c r="J20" s="11">
        <f>IF($A20="","",IFERROR(INDEX('Prior year'!$C$5:$C$204,MATCH($A20&amp;"|"&amp;$C20,'Prior year'!$D$5:$D$204,0)),"n/a"))</f>
        <v/>
      </c>
      <c r="K20" s="9">
        <f>IF($A20="","",IF(ISNUMBER($J20),IF($J20=0,"",(($E20-$J20)/ABS($J20))*IF($F20="Lower",-1,1)),"n/a"))</f>
        <v/>
      </c>
      <c r="L20" s="10">
        <f>IF($A20="","",IFERROR(INDEX(Departments!$B$5:$B$54,MATCH($B20,Departments!$A$5:$A$54,0)),"Unmapped"))</f>
        <v/>
      </c>
    </row>
    <row r="21">
      <c r="A21" s="7" t="n"/>
      <c r="B21" s="7" t="n"/>
      <c r="C21" s="7" t="n"/>
      <c r="D21" s="8" t="n"/>
      <c r="E21" s="8" t="n"/>
      <c r="F21" s="7" t="n"/>
      <c r="G21" s="9">
        <f>IF($A21="","",IF($D21=0,"",(($E21-$D21)/ABS($D21))*IF($F21="Lower",-1,1)))</f>
        <v/>
      </c>
      <c r="H21" s="10">
        <f>IF($A21="","",IF($G21="","",IF($G21&gt;=0.05,"Ahead",IF($G21&gt;=-0.05,"On track","Behind"))))</f>
        <v/>
      </c>
      <c r="I21" s="11">
        <f>IF($A21="","",SUMIFS(Metrics!$E$5:$E$204,Metrics!$A$5:$A$204,$A21,Metrics!$C$5:$C$204,"&lt;="&amp;$C21))</f>
        <v/>
      </c>
      <c r="J21" s="11">
        <f>IF($A21="","",IFERROR(INDEX('Prior year'!$C$5:$C$204,MATCH($A21&amp;"|"&amp;$C21,'Prior year'!$D$5:$D$204,0)),"n/a"))</f>
        <v/>
      </c>
      <c r="K21" s="9">
        <f>IF($A21="","",IF(ISNUMBER($J21),IF($J21=0,"",(($E21-$J21)/ABS($J21))*IF($F21="Lower",-1,1)),"n/a"))</f>
        <v/>
      </c>
      <c r="L21" s="10">
        <f>IF($A21="","",IFERROR(INDEX(Departments!$B$5:$B$54,MATCH($B21,Departments!$A$5:$A$54,0)),"Unmapped"))</f>
        <v/>
      </c>
    </row>
    <row r="22">
      <c r="A22" s="7" t="n"/>
      <c r="B22" s="7" t="n"/>
      <c r="C22" s="7" t="n"/>
      <c r="D22" s="8" t="n"/>
      <c r="E22" s="8" t="n"/>
      <c r="F22" s="7" t="n"/>
      <c r="G22" s="9">
        <f>IF($A22="","",IF($D22=0,"",(($E22-$D22)/ABS($D22))*IF($F22="Lower",-1,1)))</f>
        <v/>
      </c>
      <c r="H22" s="10">
        <f>IF($A22="","",IF($G22="","",IF($G22&gt;=0.05,"Ahead",IF($G22&gt;=-0.05,"On track","Behind"))))</f>
        <v/>
      </c>
      <c r="I22" s="11">
        <f>IF($A22="","",SUMIFS(Metrics!$E$5:$E$204,Metrics!$A$5:$A$204,$A22,Metrics!$C$5:$C$204,"&lt;="&amp;$C22))</f>
        <v/>
      </c>
      <c r="J22" s="11">
        <f>IF($A22="","",IFERROR(INDEX('Prior year'!$C$5:$C$204,MATCH($A22&amp;"|"&amp;$C22,'Prior year'!$D$5:$D$204,0)),"n/a"))</f>
        <v/>
      </c>
      <c r="K22" s="9">
        <f>IF($A22="","",IF(ISNUMBER($J22),IF($J22=0,"",(($E22-$J22)/ABS($J22))*IF($F22="Lower",-1,1)),"n/a"))</f>
        <v/>
      </c>
      <c r="L22" s="10">
        <f>IF($A22="","",IFERROR(INDEX(Departments!$B$5:$B$54,MATCH($B22,Departments!$A$5:$A$54,0)),"Unmapped"))</f>
        <v/>
      </c>
    </row>
    <row r="23">
      <c r="A23" s="7" t="n"/>
      <c r="B23" s="7" t="n"/>
      <c r="C23" s="7" t="n"/>
      <c r="D23" s="8" t="n"/>
      <c r="E23" s="8" t="n"/>
      <c r="F23" s="7" t="n"/>
      <c r="G23" s="9">
        <f>IF($A23="","",IF($D23=0,"",(($E23-$D23)/ABS($D23))*IF($F23="Lower",-1,1)))</f>
        <v/>
      </c>
      <c r="H23" s="10">
        <f>IF($A23="","",IF($G23="","",IF($G23&gt;=0.05,"Ahead",IF($G23&gt;=-0.05,"On track","Behind"))))</f>
        <v/>
      </c>
      <c r="I23" s="11">
        <f>IF($A23="","",SUMIFS(Metrics!$E$5:$E$204,Metrics!$A$5:$A$204,$A23,Metrics!$C$5:$C$204,"&lt;="&amp;$C23))</f>
        <v/>
      </c>
      <c r="J23" s="11">
        <f>IF($A23="","",IFERROR(INDEX('Prior year'!$C$5:$C$204,MATCH($A23&amp;"|"&amp;$C23,'Prior year'!$D$5:$D$204,0)),"n/a"))</f>
        <v/>
      </c>
      <c r="K23" s="9">
        <f>IF($A23="","",IF(ISNUMBER($J23),IF($J23=0,"",(($E23-$J23)/ABS($J23))*IF($F23="Lower",-1,1)),"n/a"))</f>
        <v/>
      </c>
      <c r="L23" s="10">
        <f>IF($A23="","",IFERROR(INDEX(Departments!$B$5:$B$54,MATCH($B23,Departments!$A$5:$A$54,0)),"Unmapped"))</f>
        <v/>
      </c>
    </row>
    <row r="24">
      <c r="A24" s="7" t="n"/>
      <c r="B24" s="7" t="n"/>
      <c r="C24" s="7" t="n"/>
      <c r="D24" s="8" t="n"/>
      <c r="E24" s="8" t="n"/>
      <c r="F24" s="7" t="n"/>
      <c r="G24" s="9">
        <f>IF($A24="","",IF($D24=0,"",(($E24-$D24)/ABS($D24))*IF($F24="Lower",-1,1)))</f>
        <v/>
      </c>
      <c r="H24" s="10">
        <f>IF($A24="","",IF($G24="","",IF($G24&gt;=0.05,"Ahead",IF($G24&gt;=-0.05,"On track","Behind"))))</f>
        <v/>
      </c>
      <c r="I24" s="11">
        <f>IF($A24="","",SUMIFS(Metrics!$E$5:$E$204,Metrics!$A$5:$A$204,$A24,Metrics!$C$5:$C$204,"&lt;="&amp;$C24))</f>
        <v/>
      </c>
      <c r="J24" s="11">
        <f>IF($A24="","",IFERROR(INDEX('Prior year'!$C$5:$C$204,MATCH($A24&amp;"|"&amp;$C24,'Prior year'!$D$5:$D$204,0)),"n/a"))</f>
        <v/>
      </c>
      <c r="K24" s="9">
        <f>IF($A24="","",IF(ISNUMBER($J24),IF($J24=0,"",(($E24-$J24)/ABS($J24))*IF($F24="Lower",-1,1)),"n/a"))</f>
        <v/>
      </c>
      <c r="L24" s="10">
        <f>IF($A24="","",IFERROR(INDEX(Departments!$B$5:$B$54,MATCH($B24,Departments!$A$5:$A$54,0)),"Unmapped"))</f>
        <v/>
      </c>
    </row>
    <row r="25">
      <c r="A25" s="7" t="n"/>
      <c r="B25" s="7" t="n"/>
      <c r="C25" s="7" t="n"/>
      <c r="D25" s="8" t="n"/>
      <c r="E25" s="8" t="n"/>
      <c r="F25" s="7" t="n"/>
      <c r="G25" s="9">
        <f>IF($A25="","",IF($D25=0,"",(($E25-$D25)/ABS($D25))*IF($F25="Lower",-1,1)))</f>
        <v/>
      </c>
      <c r="H25" s="10">
        <f>IF($A25="","",IF($G25="","",IF($G25&gt;=0.05,"Ahead",IF($G25&gt;=-0.05,"On track","Behind"))))</f>
        <v/>
      </c>
      <c r="I25" s="11">
        <f>IF($A25="","",SUMIFS(Metrics!$E$5:$E$204,Metrics!$A$5:$A$204,$A25,Metrics!$C$5:$C$204,"&lt;="&amp;$C25))</f>
        <v/>
      </c>
      <c r="J25" s="11">
        <f>IF($A25="","",IFERROR(INDEX('Prior year'!$C$5:$C$204,MATCH($A25&amp;"|"&amp;$C25,'Prior year'!$D$5:$D$204,0)),"n/a"))</f>
        <v/>
      </c>
      <c r="K25" s="9">
        <f>IF($A25="","",IF(ISNUMBER($J25),IF($J25=0,"",(($E25-$J25)/ABS($J25))*IF($F25="Lower",-1,1)),"n/a"))</f>
        <v/>
      </c>
      <c r="L25" s="10">
        <f>IF($A25="","",IFERROR(INDEX(Departments!$B$5:$B$54,MATCH($B25,Departments!$A$5:$A$54,0)),"Unmapped"))</f>
        <v/>
      </c>
    </row>
    <row r="26">
      <c r="A26" s="7" t="n"/>
      <c r="B26" s="7" t="n"/>
      <c r="C26" s="7" t="n"/>
      <c r="D26" s="8" t="n"/>
      <c r="E26" s="8" t="n"/>
      <c r="F26" s="7" t="n"/>
      <c r="G26" s="9">
        <f>IF($A26="","",IF($D26=0,"",(($E26-$D26)/ABS($D26))*IF($F26="Lower",-1,1)))</f>
        <v/>
      </c>
      <c r="H26" s="10">
        <f>IF($A26="","",IF($G26="","",IF($G26&gt;=0.05,"Ahead",IF($G26&gt;=-0.05,"On track","Behind"))))</f>
        <v/>
      </c>
      <c r="I26" s="11">
        <f>IF($A26="","",SUMIFS(Metrics!$E$5:$E$204,Metrics!$A$5:$A$204,$A26,Metrics!$C$5:$C$204,"&lt;="&amp;$C26))</f>
        <v/>
      </c>
      <c r="J26" s="11">
        <f>IF($A26="","",IFERROR(INDEX('Prior year'!$C$5:$C$204,MATCH($A26&amp;"|"&amp;$C26,'Prior year'!$D$5:$D$204,0)),"n/a"))</f>
        <v/>
      </c>
      <c r="K26" s="9">
        <f>IF($A26="","",IF(ISNUMBER($J26),IF($J26=0,"",(($E26-$J26)/ABS($J26))*IF($F26="Lower",-1,1)),"n/a"))</f>
        <v/>
      </c>
      <c r="L26" s="10">
        <f>IF($A26="","",IFERROR(INDEX(Departments!$B$5:$B$54,MATCH($B26,Departments!$A$5:$A$54,0)),"Unmapped"))</f>
        <v/>
      </c>
    </row>
    <row r="27">
      <c r="A27" s="7" t="n"/>
      <c r="B27" s="7" t="n"/>
      <c r="C27" s="7" t="n"/>
      <c r="D27" s="8" t="n"/>
      <c r="E27" s="8" t="n"/>
      <c r="F27" s="7" t="n"/>
      <c r="G27" s="9">
        <f>IF($A27="","",IF($D27=0,"",(($E27-$D27)/ABS($D27))*IF($F27="Lower",-1,1)))</f>
        <v/>
      </c>
      <c r="H27" s="10">
        <f>IF($A27="","",IF($G27="","",IF($G27&gt;=0.05,"Ahead",IF($G27&gt;=-0.05,"On track","Behind"))))</f>
        <v/>
      </c>
      <c r="I27" s="11">
        <f>IF($A27="","",SUMIFS(Metrics!$E$5:$E$204,Metrics!$A$5:$A$204,$A27,Metrics!$C$5:$C$204,"&lt;="&amp;$C27))</f>
        <v/>
      </c>
      <c r="J27" s="11">
        <f>IF($A27="","",IFERROR(INDEX('Prior year'!$C$5:$C$204,MATCH($A27&amp;"|"&amp;$C27,'Prior year'!$D$5:$D$204,0)),"n/a"))</f>
        <v/>
      </c>
      <c r="K27" s="9">
        <f>IF($A27="","",IF(ISNUMBER($J27),IF($J27=0,"",(($E27-$J27)/ABS($J27))*IF($F27="Lower",-1,1)),"n/a"))</f>
        <v/>
      </c>
      <c r="L27" s="10">
        <f>IF($A27="","",IFERROR(INDEX(Departments!$B$5:$B$54,MATCH($B27,Departments!$A$5:$A$54,0)),"Unmapped"))</f>
        <v/>
      </c>
    </row>
    <row r="28">
      <c r="A28" s="7" t="n"/>
      <c r="B28" s="7" t="n"/>
      <c r="C28" s="7" t="n"/>
      <c r="D28" s="8" t="n"/>
      <c r="E28" s="8" t="n"/>
      <c r="F28" s="7" t="n"/>
      <c r="G28" s="9">
        <f>IF($A28="","",IF($D28=0,"",(($E28-$D28)/ABS($D28))*IF($F28="Lower",-1,1)))</f>
        <v/>
      </c>
      <c r="H28" s="10">
        <f>IF($A28="","",IF($G28="","",IF($G28&gt;=0.05,"Ahead",IF($G28&gt;=-0.05,"On track","Behind"))))</f>
        <v/>
      </c>
      <c r="I28" s="11">
        <f>IF($A28="","",SUMIFS(Metrics!$E$5:$E$204,Metrics!$A$5:$A$204,$A28,Metrics!$C$5:$C$204,"&lt;="&amp;$C28))</f>
        <v/>
      </c>
      <c r="J28" s="11">
        <f>IF($A28="","",IFERROR(INDEX('Prior year'!$C$5:$C$204,MATCH($A28&amp;"|"&amp;$C28,'Prior year'!$D$5:$D$204,0)),"n/a"))</f>
        <v/>
      </c>
      <c r="K28" s="9">
        <f>IF($A28="","",IF(ISNUMBER($J28),IF($J28=0,"",(($E28-$J28)/ABS($J28))*IF($F28="Lower",-1,1)),"n/a"))</f>
        <v/>
      </c>
      <c r="L28" s="10">
        <f>IF($A28="","",IFERROR(INDEX(Departments!$B$5:$B$54,MATCH($B28,Departments!$A$5:$A$54,0)),"Unmapped"))</f>
        <v/>
      </c>
    </row>
    <row r="29">
      <c r="A29" s="7" t="n"/>
      <c r="B29" s="7" t="n"/>
      <c r="C29" s="7" t="n"/>
      <c r="D29" s="8" t="n"/>
      <c r="E29" s="8" t="n"/>
      <c r="F29" s="7" t="n"/>
      <c r="G29" s="9">
        <f>IF($A29="","",IF($D29=0,"",(($E29-$D29)/ABS($D29))*IF($F29="Lower",-1,1)))</f>
        <v/>
      </c>
      <c r="H29" s="10">
        <f>IF($A29="","",IF($G29="","",IF($G29&gt;=0.05,"Ahead",IF($G29&gt;=-0.05,"On track","Behind"))))</f>
        <v/>
      </c>
      <c r="I29" s="11">
        <f>IF($A29="","",SUMIFS(Metrics!$E$5:$E$204,Metrics!$A$5:$A$204,$A29,Metrics!$C$5:$C$204,"&lt;="&amp;$C29))</f>
        <v/>
      </c>
      <c r="J29" s="11">
        <f>IF($A29="","",IFERROR(INDEX('Prior year'!$C$5:$C$204,MATCH($A29&amp;"|"&amp;$C29,'Prior year'!$D$5:$D$204,0)),"n/a"))</f>
        <v/>
      </c>
      <c r="K29" s="9">
        <f>IF($A29="","",IF(ISNUMBER($J29),IF($J29=0,"",(($E29-$J29)/ABS($J29))*IF($F29="Lower",-1,1)),"n/a"))</f>
        <v/>
      </c>
      <c r="L29" s="10">
        <f>IF($A29="","",IFERROR(INDEX(Departments!$B$5:$B$54,MATCH($B29,Departments!$A$5:$A$54,0)),"Unmapped"))</f>
        <v/>
      </c>
    </row>
    <row r="30">
      <c r="A30" s="7" t="n"/>
      <c r="B30" s="7" t="n"/>
      <c r="C30" s="7" t="n"/>
      <c r="D30" s="8" t="n"/>
      <c r="E30" s="8" t="n"/>
      <c r="F30" s="7" t="n"/>
      <c r="G30" s="9">
        <f>IF($A30="","",IF($D30=0,"",(($E30-$D30)/ABS($D30))*IF($F30="Lower",-1,1)))</f>
        <v/>
      </c>
      <c r="H30" s="10">
        <f>IF($A30="","",IF($G30="","",IF($G30&gt;=0.05,"Ahead",IF($G30&gt;=-0.05,"On track","Behind"))))</f>
        <v/>
      </c>
      <c r="I30" s="11">
        <f>IF($A30="","",SUMIFS(Metrics!$E$5:$E$204,Metrics!$A$5:$A$204,$A30,Metrics!$C$5:$C$204,"&lt;="&amp;$C30))</f>
        <v/>
      </c>
      <c r="J30" s="11">
        <f>IF($A30="","",IFERROR(INDEX('Prior year'!$C$5:$C$204,MATCH($A30&amp;"|"&amp;$C30,'Prior year'!$D$5:$D$204,0)),"n/a"))</f>
        <v/>
      </c>
      <c r="K30" s="9">
        <f>IF($A30="","",IF(ISNUMBER($J30),IF($J30=0,"",(($E30-$J30)/ABS($J30))*IF($F30="Lower",-1,1)),"n/a"))</f>
        <v/>
      </c>
      <c r="L30" s="10">
        <f>IF($A30="","",IFERROR(INDEX(Departments!$B$5:$B$54,MATCH($B30,Departments!$A$5:$A$54,0)),"Unmapped"))</f>
        <v/>
      </c>
    </row>
    <row r="31">
      <c r="A31" s="7" t="n"/>
      <c r="B31" s="7" t="n"/>
      <c r="C31" s="7" t="n"/>
      <c r="D31" s="8" t="n"/>
      <c r="E31" s="8" t="n"/>
      <c r="F31" s="7" t="n"/>
      <c r="G31" s="9">
        <f>IF($A31="","",IF($D31=0,"",(($E31-$D31)/ABS($D31))*IF($F31="Lower",-1,1)))</f>
        <v/>
      </c>
      <c r="H31" s="10">
        <f>IF($A31="","",IF($G31="","",IF($G31&gt;=0.05,"Ahead",IF($G31&gt;=-0.05,"On track","Behind"))))</f>
        <v/>
      </c>
      <c r="I31" s="11">
        <f>IF($A31="","",SUMIFS(Metrics!$E$5:$E$204,Metrics!$A$5:$A$204,$A31,Metrics!$C$5:$C$204,"&lt;="&amp;$C31))</f>
        <v/>
      </c>
      <c r="J31" s="11">
        <f>IF($A31="","",IFERROR(INDEX('Prior year'!$C$5:$C$204,MATCH($A31&amp;"|"&amp;$C31,'Prior year'!$D$5:$D$204,0)),"n/a"))</f>
        <v/>
      </c>
      <c r="K31" s="9">
        <f>IF($A31="","",IF(ISNUMBER($J31),IF($J31=0,"",(($E31-$J31)/ABS($J31))*IF($F31="Lower",-1,1)),"n/a"))</f>
        <v/>
      </c>
      <c r="L31" s="10">
        <f>IF($A31="","",IFERROR(INDEX(Departments!$B$5:$B$54,MATCH($B31,Departments!$A$5:$A$54,0)),"Unmapped"))</f>
        <v/>
      </c>
    </row>
    <row r="32">
      <c r="A32" s="7" t="n"/>
      <c r="B32" s="7" t="n"/>
      <c r="C32" s="7" t="n"/>
      <c r="D32" s="8" t="n"/>
      <c r="E32" s="8" t="n"/>
      <c r="F32" s="7" t="n"/>
      <c r="G32" s="9">
        <f>IF($A32="","",IF($D32=0,"",(($E32-$D32)/ABS($D32))*IF($F32="Lower",-1,1)))</f>
        <v/>
      </c>
      <c r="H32" s="10">
        <f>IF($A32="","",IF($G32="","",IF($G32&gt;=0.05,"Ahead",IF($G32&gt;=-0.05,"On track","Behind"))))</f>
        <v/>
      </c>
      <c r="I32" s="11">
        <f>IF($A32="","",SUMIFS(Metrics!$E$5:$E$204,Metrics!$A$5:$A$204,$A32,Metrics!$C$5:$C$204,"&lt;="&amp;$C32))</f>
        <v/>
      </c>
      <c r="J32" s="11">
        <f>IF($A32="","",IFERROR(INDEX('Prior year'!$C$5:$C$204,MATCH($A32&amp;"|"&amp;$C32,'Prior year'!$D$5:$D$204,0)),"n/a"))</f>
        <v/>
      </c>
      <c r="K32" s="9">
        <f>IF($A32="","",IF(ISNUMBER($J32),IF($J32=0,"",(($E32-$J32)/ABS($J32))*IF($F32="Lower",-1,1)),"n/a"))</f>
        <v/>
      </c>
      <c r="L32" s="10">
        <f>IF($A32="","",IFERROR(INDEX(Departments!$B$5:$B$54,MATCH($B32,Departments!$A$5:$A$54,0)),"Unmapped"))</f>
        <v/>
      </c>
    </row>
    <row r="33">
      <c r="A33" s="7" t="n"/>
      <c r="B33" s="7" t="n"/>
      <c r="C33" s="7" t="n"/>
      <c r="D33" s="8" t="n"/>
      <c r="E33" s="8" t="n"/>
      <c r="F33" s="7" t="n"/>
      <c r="G33" s="9">
        <f>IF($A33="","",IF($D33=0,"",(($E33-$D33)/ABS($D33))*IF($F33="Lower",-1,1)))</f>
        <v/>
      </c>
      <c r="H33" s="10">
        <f>IF($A33="","",IF($G33="","",IF($G33&gt;=0.05,"Ahead",IF($G33&gt;=-0.05,"On track","Behind"))))</f>
        <v/>
      </c>
      <c r="I33" s="11">
        <f>IF($A33="","",SUMIFS(Metrics!$E$5:$E$204,Metrics!$A$5:$A$204,$A33,Metrics!$C$5:$C$204,"&lt;="&amp;$C33))</f>
        <v/>
      </c>
      <c r="J33" s="11">
        <f>IF($A33="","",IFERROR(INDEX('Prior year'!$C$5:$C$204,MATCH($A33&amp;"|"&amp;$C33,'Prior year'!$D$5:$D$204,0)),"n/a"))</f>
        <v/>
      </c>
      <c r="K33" s="9">
        <f>IF($A33="","",IF(ISNUMBER($J33),IF($J33=0,"",(($E33-$J33)/ABS($J33))*IF($F33="Lower",-1,1)),"n/a"))</f>
        <v/>
      </c>
      <c r="L33" s="10">
        <f>IF($A33="","",IFERROR(INDEX(Departments!$B$5:$B$54,MATCH($B33,Departments!$A$5:$A$54,0)),"Unmapped"))</f>
        <v/>
      </c>
    </row>
    <row r="34">
      <c r="A34" s="7" t="n"/>
      <c r="B34" s="7" t="n"/>
      <c r="C34" s="7" t="n"/>
      <c r="D34" s="8" t="n"/>
      <c r="E34" s="8" t="n"/>
      <c r="F34" s="7" t="n"/>
      <c r="G34" s="9">
        <f>IF($A34="","",IF($D34=0,"",(($E34-$D34)/ABS($D34))*IF($F34="Lower",-1,1)))</f>
        <v/>
      </c>
      <c r="H34" s="10">
        <f>IF($A34="","",IF($G34="","",IF($G34&gt;=0.05,"Ahead",IF($G34&gt;=-0.05,"On track","Behind"))))</f>
        <v/>
      </c>
      <c r="I34" s="11">
        <f>IF($A34="","",SUMIFS(Metrics!$E$5:$E$204,Metrics!$A$5:$A$204,$A34,Metrics!$C$5:$C$204,"&lt;="&amp;$C34))</f>
        <v/>
      </c>
      <c r="J34" s="11">
        <f>IF($A34="","",IFERROR(INDEX('Prior year'!$C$5:$C$204,MATCH($A34&amp;"|"&amp;$C34,'Prior year'!$D$5:$D$204,0)),"n/a"))</f>
        <v/>
      </c>
      <c r="K34" s="9">
        <f>IF($A34="","",IF(ISNUMBER($J34),IF($J34=0,"",(($E34-$J34)/ABS($J34))*IF($F34="Lower",-1,1)),"n/a"))</f>
        <v/>
      </c>
      <c r="L34" s="10">
        <f>IF($A34="","",IFERROR(INDEX(Departments!$B$5:$B$54,MATCH($B34,Departments!$A$5:$A$54,0)),"Unmapped"))</f>
        <v/>
      </c>
    </row>
    <row r="35">
      <c r="A35" s="7" t="n"/>
      <c r="B35" s="7" t="n"/>
      <c r="C35" s="7" t="n"/>
      <c r="D35" s="8" t="n"/>
      <c r="E35" s="8" t="n"/>
      <c r="F35" s="7" t="n"/>
      <c r="G35" s="9">
        <f>IF($A35="","",IF($D35=0,"",(($E35-$D35)/ABS($D35))*IF($F35="Lower",-1,1)))</f>
        <v/>
      </c>
      <c r="H35" s="10">
        <f>IF($A35="","",IF($G35="","",IF($G35&gt;=0.05,"Ahead",IF($G35&gt;=-0.05,"On track","Behind"))))</f>
        <v/>
      </c>
      <c r="I35" s="11">
        <f>IF($A35="","",SUMIFS(Metrics!$E$5:$E$204,Metrics!$A$5:$A$204,$A35,Metrics!$C$5:$C$204,"&lt;="&amp;$C35))</f>
        <v/>
      </c>
      <c r="J35" s="11">
        <f>IF($A35="","",IFERROR(INDEX('Prior year'!$C$5:$C$204,MATCH($A35&amp;"|"&amp;$C35,'Prior year'!$D$5:$D$204,0)),"n/a"))</f>
        <v/>
      </c>
      <c r="K35" s="9">
        <f>IF($A35="","",IF(ISNUMBER($J35),IF($J35=0,"",(($E35-$J35)/ABS($J35))*IF($F35="Lower",-1,1)),"n/a"))</f>
        <v/>
      </c>
      <c r="L35" s="10">
        <f>IF($A35="","",IFERROR(INDEX(Departments!$B$5:$B$54,MATCH($B35,Departments!$A$5:$A$54,0)),"Unmapped"))</f>
        <v/>
      </c>
    </row>
    <row r="36">
      <c r="A36" s="7" t="n"/>
      <c r="B36" s="7" t="n"/>
      <c r="C36" s="7" t="n"/>
      <c r="D36" s="8" t="n"/>
      <c r="E36" s="8" t="n"/>
      <c r="F36" s="7" t="n"/>
      <c r="G36" s="9">
        <f>IF($A36="","",IF($D36=0,"",(($E36-$D36)/ABS($D36))*IF($F36="Lower",-1,1)))</f>
        <v/>
      </c>
      <c r="H36" s="10">
        <f>IF($A36="","",IF($G36="","",IF($G36&gt;=0.05,"Ahead",IF($G36&gt;=-0.05,"On track","Behind"))))</f>
        <v/>
      </c>
      <c r="I36" s="11">
        <f>IF($A36="","",SUMIFS(Metrics!$E$5:$E$204,Metrics!$A$5:$A$204,$A36,Metrics!$C$5:$C$204,"&lt;="&amp;$C36))</f>
        <v/>
      </c>
      <c r="J36" s="11">
        <f>IF($A36="","",IFERROR(INDEX('Prior year'!$C$5:$C$204,MATCH($A36&amp;"|"&amp;$C36,'Prior year'!$D$5:$D$204,0)),"n/a"))</f>
        <v/>
      </c>
      <c r="K36" s="9">
        <f>IF($A36="","",IF(ISNUMBER($J36),IF($J36=0,"",(($E36-$J36)/ABS($J36))*IF($F36="Lower",-1,1)),"n/a"))</f>
        <v/>
      </c>
      <c r="L36" s="10">
        <f>IF($A36="","",IFERROR(INDEX(Departments!$B$5:$B$54,MATCH($B36,Departments!$A$5:$A$54,0)),"Unmapped"))</f>
        <v/>
      </c>
    </row>
    <row r="37">
      <c r="A37" s="7" t="n"/>
      <c r="B37" s="7" t="n"/>
      <c r="C37" s="7" t="n"/>
      <c r="D37" s="8" t="n"/>
      <c r="E37" s="8" t="n"/>
      <c r="F37" s="7" t="n"/>
      <c r="G37" s="9">
        <f>IF($A37="","",IF($D37=0,"",(($E37-$D37)/ABS($D37))*IF($F37="Lower",-1,1)))</f>
        <v/>
      </c>
      <c r="H37" s="10">
        <f>IF($A37="","",IF($G37="","",IF($G37&gt;=0.05,"Ahead",IF($G37&gt;=-0.05,"On track","Behind"))))</f>
        <v/>
      </c>
      <c r="I37" s="11">
        <f>IF($A37="","",SUMIFS(Metrics!$E$5:$E$204,Metrics!$A$5:$A$204,$A37,Metrics!$C$5:$C$204,"&lt;="&amp;$C37))</f>
        <v/>
      </c>
      <c r="J37" s="11">
        <f>IF($A37="","",IFERROR(INDEX('Prior year'!$C$5:$C$204,MATCH($A37&amp;"|"&amp;$C37,'Prior year'!$D$5:$D$204,0)),"n/a"))</f>
        <v/>
      </c>
      <c r="K37" s="9">
        <f>IF($A37="","",IF(ISNUMBER($J37),IF($J37=0,"",(($E37-$J37)/ABS($J37))*IF($F37="Lower",-1,1)),"n/a"))</f>
        <v/>
      </c>
      <c r="L37" s="10">
        <f>IF($A37="","",IFERROR(INDEX(Departments!$B$5:$B$54,MATCH($B37,Departments!$A$5:$A$54,0)),"Unmapped"))</f>
        <v/>
      </c>
    </row>
    <row r="38">
      <c r="A38" s="7" t="n"/>
      <c r="B38" s="7" t="n"/>
      <c r="C38" s="7" t="n"/>
      <c r="D38" s="8" t="n"/>
      <c r="E38" s="8" t="n"/>
      <c r="F38" s="7" t="n"/>
      <c r="G38" s="9">
        <f>IF($A38="","",IF($D38=0,"",(($E38-$D38)/ABS($D38))*IF($F38="Lower",-1,1)))</f>
        <v/>
      </c>
      <c r="H38" s="10">
        <f>IF($A38="","",IF($G38="","",IF($G38&gt;=0.05,"Ahead",IF($G38&gt;=-0.05,"On track","Behind"))))</f>
        <v/>
      </c>
      <c r="I38" s="11">
        <f>IF($A38="","",SUMIFS(Metrics!$E$5:$E$204,Metrics!$A$5:$A$204,$A38,Metrics!$C$5:$C$204,"&lt;="&amp;$C38))</f>
        <v/>
      </c>
      <c r="J38" s="11">
        <f>IF($A38="","",IFERROR(INDEX('Prior year'!$C$5:$C$204,MATCH($A38&amp;"|"&amp;$C38,'Prior year'!$D$5:$D$204,0)),"n/a"))</f>
        <v/>
      </c>
      <c r="K38" s="9">
        <f>IF($A38="","",IF(ISNUMBER($J38),IF($J38=0,"",(($E38-$J38)/ABS($J38))*IF($F38="Lower",-1,1)),"n/a"))</f>
        <v/>
      </c>
      <c r="L38" s="10">
        <f>IF($A38="","",IFERROR(INDEX(Departments!$B$5:$B$54,MATCH($B38,Departments!$A$5:$A$54,0)),"Unmapped"))</f>
        <v/>
      </c>
    </row>
    <row r="39">
      <c r="A39" s="7" t="n"/>
      <c r="B39" s="7" t="n"/>
      <c r="C39" s="7" t="n"/>
      <c r="D39" s="8" t="n"/>
      <c r="E39" s="8" t="n"/>
      <c r="F39" s="7" t="n"/>
      <c r="G39" s="9">
        <f>IF($A39="","",IF($D39=0,"",(($E39-$D39)/ABS($D39))*IF($F39="Lower",-1,1)))</f>
        <v/>
      </c>
      <c r="H39" s="10">
        <f>IF($A39="","",IF($G39="","",IF($G39&gt;=0.05,"Ahead",IF($G39&gt;=-0.05,"On track","Behind"))))</f>
        <v/>
      </c>
      <c r="I39" s="11">
        <f>IF($A39="","",SUMIFS(Metrics!$E$5:$E$204,Metrics!$A$5:$A$204,$A39,Metrics!$C$5:$C$204,"&lt;="&amp;$C39))</f>
        <v/>
      </c>
      <c r="J39" s="11">
        <f>IF($A39="","",IFERROR(INDEX('Prior year'!$C$5:$C$204,MATCH($A39&amp;"|"&amp;$C39,'Prior year'!$D$5:$D$204,0)),"n/a"))</f>
        <v/>
      </c>
      <c r="K39" s="9">
        <f>IF($A39="","",IF(ISNUMBER($J39),IF($J39=0,"",(($E39-$J39)/ABS($J39))*IF($F39="Lower",-1,1)),"n/a"))</f>
        <v/>
      </c>
      <c r="L39" s="10">
        <f>IF($A39="","",IFERROR(INDEX(Departments!$B$5:$B$54,MATCH($B39,Departments!$A$5:$A$54,0)),"Unmapped"))</f>
        <v/>
      </c>
    </row>
    <row r="40">
      <c r="A40" s="7" t="n"/>
      <c r="B40" s="7" t="n"/>
      <c r="C40" s="7" t="n"/>
      <c r="D40" s="8" t="n"/>
      <c r="E40" s="8" t="n"/>
      <c r="F40" s="7" t="n"/>
      <c r="G40" s="9">
        <f>IF($A40="","",IF($D40=0,"",(($E40-$D40)/ABS($D40))*IF($F40="Lower",-1,1)))</f>
        <v/>
      </c>
      <c r="H40" s="10">
        <f>IF($A40="","",IF($G40="","",IF($G40&gt;=0.05,"Ahead",IF($G40&gt;=-0.05,"On track","Behind"))))</f>
        <v/>
      </c>
      <c r="I40" s="11">
        <f>IF($A40="","",SUMIFS(Metrics!$E$5:$E$204,Metrics!$A$5:$A$204,$A40,Metrics!$C$5:$C$204,"&lt;="&amp;$C40))</f>
        <v/>
      </c>
      <c r="J40" s="11">
        <f>IF($A40="","",IFERROR(INDEX('Prior year'!$C$5:$C$204,MATCH($A40&amp;"|"&amp;$C40,'Prior year'!$D$5:$D$204,0)),"n/a"))</f>
        <v/>
      </c>
      <c r="K40" s="9">
        <f>IF($A40="","",IF(ISNUMBER($J40),IF($J40=0,"",(($E40-$J40)/ABS($J40))*IF($F40="Lower",-1,1)),"n/a"))</f>
        <v/>
      </c>
      <c r="L40" s="10">
        <f>IF($A40="","",IFERROR(INDEX(Departments!$B$5:$B$54,MATCH($B40,Departments!$A$5:$A$54,0)),"Unmapped"))</f>
        <v/>
      </c>
    </row>
    <row r="41">
      <c r="A41" s="7" t="n"/>
      <c r="B41" s="7" t="n"/>
      <c r="C41" s="7" t="n"/>
      <c r="D41" s="8" t="n"/>
      <c r="E41" s="8" t="n"/>
      <c r="F41" s="7" t="n"/>
      <c r="G41" s="9">
        <f>IF($A41="","",IF($D41=0,"",(($E41-$D41)/ABS($D41))*IF($F41="Lower",-1,1)))</f>
        <v/>
      </c>
      <c r="H41" s="10">
        <f>IF($A41="","",IF($G41="","",IF($G41&gt;=0.05,"Ahead",IF($G41&gt;=-0.05,"On track","Behind"))))</f>
        <v/>
      </c>
      <c r="I41" s="11">
        <f>IF($A41="","",SUMIFS(Metrics!$E$5:$E$204,Metrics!$A$5:$A$204,$A41,Metrics!$C$5:$C$204,"&lt;="&amp;$C41))</f>
        <v/>
      </c>
      <c r="J41" s="11">
        <f>IF($A41="","",IFERROR(INDEX('Prior year'!$C$5:$C$204,MATCH($A41&amp;"|"&amp;$C41,'Prior year'!$D$5:$D$204,0)),"n/a"))</f>
        <v/>
      </c>
      <c r="K41" s="9">
        <f>IF($A41="","",IF(ISNUMBER($J41),IF($J41=0,"",(($E41-$J41)/ABS($J41))*IF($F41="Lower",-1,1)),"n/a"))</f>
        <v/>
      </c>
      <c r="L41" s="10">
        <f>IF($A41="","",IFERROR(INDEX(Departments!$B$5:$B$54,MATCH($B41,Departments!$A$5:$A$54,0)),"Unmapped"))</f>
        <v/>
      </c>
    </row>
    <row r="42">
      <c r="A42" s="7" t="n"/>
      <c r="B42" s="7" t="n"/>
      <c r="C42" s="7" t="n"/>
      <c r="D42" s="8" t="n"/>
      <c r="E42" s="8" t="n"/>
      <c r="F42" s="7" t="n"/>
      <c r="G42" s="9">
        <f>IF($A42="","",IF($D42=0,"",(($E42-$D42)/ABS($D42))*IF($F42="Lower",-1,1)))</f>
        <v/>
      </c>
      <c r="H42" s="10">
        <f>IF($A42="","",IF($G42="","",IF($G42&gt;=0.05,"Ahead",IF($G42&gt;=-0.05,"On track","Behind"))))</f>
        <v/>
      </c>
      <c r="I42" s="11">
        <f>IF($A42="","",SUMIFS(Metrics!$E$5:$E$204,Metrics!$A$5:$A$204,$A42,Metrics!$C$5:$C$204,"&lt;="&amp;$C42))</f>
        <v/>
      </c>
      <c r="J42" s="11">
        <f>IF($A42="","",IFERROR(INDEX('Prior year'!$C$5:$C$204,MATCH($A42&amp;"|"&amp;$C42,'Prior year'!$D$5:$D$204,0)),"n/a"))</f>
        <v/>
      </c>
      <c r="K42" s="9">
        <f>IF($A42="","",IF(ISNUMBER($J42),IF($J42=0,"",(($E42-$J42)/ABS($J42))*IF($F42="Lower",-1,1)),"n/a"))</f>
        <v/>
      </c>
      <c r="L42" s="10">
        <f>IF($A42="","",IFERROR(INDEX(Departments!$B$5:$B$54,MATCH($B42,Departments!$A$5:$A$54,0)),"Unmapped"))</f>
        <v/>
      </c>
    </row>
    <row r="43">
      <c r="A43" s="7" t="n"/>
      <c r="B43" s="7" t="n"/>
      <c r="C43" s="7" t="n"/>
      <c r="D43" s="8" t="n"/>
      <c r="E43" s="8" t="n"/>
      <c r="F43" s="7" t="n"/>
      <c r="G43" s="9">
        <f>IF($A43="","",IF($D43=0,"",(($E43-$D43)/ABS($D43))*IF($F43="Lower",-1,1)))</f>
        <v/>
      </c>
      <c r="H43" s="10">
        <f>IF($A43="","",IF($G43="","",IF($G43&gt;=0.05,"Ahead",IF($G43&gt;=-0.05,"On track","Behind"))))</f>
        <v/>
      </c>
      <c r="I43" s="11">
        <f>IF($A43="","",SUMIFS(Metrics!$E$5:$E$204,Metrics!$A$5:$A$204,$A43,Metrics!$C$5:$C$204,"&lt;="&amp;$C43))</f>
        <v/>
      </c>
      <c r="J43" s="11">
        <f>IF($A43="","",IFERROR(INDEX('Prior year'!$C$5:$C$204,MATCH($A43&amp;"|"&amp;$C43,'Prior year'!$D$5:$D$204,0)),"n/a"))</f>
        <v/>
      </c>
      <c r="K43" s="9">
        <f>IF($A43="","",IF(ISNUMBER($J43),IF($J43=0,"",(($E43-$J43)/ABS($J43))*IF($F43="Lower",-1,1)),"n/a"))</f>
        <v/>
      </c>
      <c r="L43" s="10">
        <f>IF($A43="","",IFERROR(INDEX(Departments!$B$5:$B$54,MATCH($B43,Departments!$A$5:$A$54,0)),"Unmapped"))</f>
        <v/>
      </c>
    </row>
    <row r="44">
      <c r="A44" s="7" t="n"/>
      <c r="B44" s="7" t="n"/>
      <c r="C44" s="7" t="n"/>
      <c r="D44" s="8" t="n"/>
      <c r="E44" s="8" t="n"/>
      <c r="F44" s="7" t="n"/>
      <c r="G44" s="9">
        <f>IF($A44="","",IF($D44=0,"",(($E44-$D44)/ABS($D44))*IF($F44="Lower",-1,1)))</f>
        <v/>
      </c>
      <c r="H44" s="10">
        <f>IF($A44="","",IF($G44="","",IF($G44&gt;=0.05,"Ahead",IF($G44&gt;=-0.05,"On track","Behind"))))</f>
        <v/>
      </c>
      <c r="I44" s="11">
        <f>IF($A44="","",SUMIFS(Metrics!$E$5:$E$204,Metrics!$A$5:$A$204,$A44,Metrics!$C$5:$C$204,"&lt;="&amp;$C44))</f>
        <v/>
      </c>
      <c r="J44" s="11">
        <f>IF($A44="","",IFERROR(INDEX('Prior year'!$C$5:$C$204,MATCH($A44&amp;"|"&amp;$C44,'Prior year'!$D$5:$D$204,0)),"n/a"))</f>
        <v/>
      </c>
      <c r="K44" s="9">
        <f>IF($A44="","",IF(ISNUMBER($J44),IF($J44=0,"",(($E44-$J44)/ABS($J44))*IF($F44="Lower",-1,1)),"n/a"))</f>
        <v/>
      </c>
      <c r="L44" s="10">
        <f>IF($A44="","",IFERROR(INDEX(Departments!$B$5:$B$54,MATCH($B44,Departments!$A$5:$A$54,0)),"Unmapped"))</f>
        <v/>
      </c>
    </row>
    <row r="45">
      <c r="A45" s="7" t="n"/>
      <c r="B45" s="7" t="n"/>
      <c r="C45" s="7" t="n"/>
      <c r="D45" s="8" t="n"/>
      <c r="E45" s="8" t="n"/>
      <c r="F45" s="7" t="n"/>
      <c r="G45" s="9">
        <f>IF($A45="","",IF($D45=0,"",(($E45-$D45)/ABS($D45))*IF($F45="Lower",-1,1)))</f>
        <v/>
      </c>
      <c r="H45" s="10">
        <f>IF($A45="","",IF($G45="","",IF($G45&gt;=0.05,"Ahead",IF($G45&gt;=-0.05,"On track","Behind"))))</f>
        <v/>
      </c>
      <c r="I45" s="11">
        <f>IF($A45="","",SUMIFS(Metrics!$E$5:$E$204,Metrics!$A$5:$A$204,$A45,Metrics!$C$5:$C$204,"&lt;="&amp;$C45))</f>
        <v/>
      </c>
      <c r="J45" s="11">
        <f>IF($A45="","",IFERROR(INDEX('Prior year'!$C$5:$C$204,MATCH($A45&amp;"|"&amp;$C45,'Prior year'!$D$5:$D$204,0)),"n/a"))</f>
        <v/>
      </c>
      <c r="K45" s="9">
        <f>IF($A45="","",IF(ISNUMBER($J45),IF($J45=0,"",(($E45-$J45)/ABS($J45))*IF($F45="Lower",-1,1)),"n/a"))</f>
        <v/>
      </c>
      <c r="L45" s="10">
        <f>IF($A45="","",IFERROR(INDEX(Departments!$B$5:$B$54,MATCH($B45,Departments!$A$5:$A$54,0)),"Unmapped"))</f>
        <v/>
      </c>
    </row>
    <row r="46">
      <c r="A46" s="7" t="n"/>
      <c r="B46" s="7" t="n"/>
      <c r="C46" s="7" t="n"/>
      <c r="D46" s="8" t="n"/>
      <c r="E46" s="8" t="n"/>
      <c r="F46" s="7" t="n"/>
      <c r="G46" s="9">
        <f>IF($A46="","",IF($D46=0,"",(($E46-$D46)/ABS($D46))*IF($F46="Lower",-1,1)))</f>
        <v/>
      </c>
      <c r="H46" s="10">
        <f>IF($A46="","",IF($G46="","",IF($G46&gt;=0.05,"Ahead",IF($G46&gt;=-0.05,"On track","Behind"))))</f>
        <v/>
      </c>
      <c r="I46" s="11">
        <f>IF($A46="","",SUMIFS(Metrics!$E$5:$E$204,Metrics!$A$5:$A$204,$A46,Metrics!$C$5:$C$204,"&lt;="&amp;$C46))</f>
        <v/>
      </c>
      <c r="J46" s="11">
        <f>IF($A46="","",IFERROR(INDEX('Prior year'!$C$5:$C$204,MATCH($A46&amp;"|"&amp;$C46,'Prior year'!$D$5:$D$204,0)),"n/a"))</f>
        <v/>
      </c>
      <c r="K46" s="9">
        <f>IF($A46="","",IF(ISNUMBER($J46),IF($J46=0,"",(($E46-$J46)/ABS($J46))*IF($F46="Lower",-1,1)),"n/a"))</f>
        <v/>
      </c>
      <c r="L46" s="10">
        <f>IF($A46="","",IFERROR(INDEX(Departments!$B$5:$B$54,MATCH($B46,Departments!$A$5:$A$54,0)),"Unmapped"))</f>
        <v/>
      </c>
    </row>
    <row r="47">
      <c r="A47" s="7" t="n"/>
      <c r="B47" s="7" t="n"/>
      <c r="C47" s="7" t="n"/>
      <c r="D47" s="8" t="n"/>
      <c r="E47" s="8" t="n"/>
      <c r="F47" s="7" t="n"/>
      <c r="G47" s="9">
        <f>IF($A47="","",IF($D47=0,"",(($E47-$D47)/ABS($D47))*IF($F47="Lower",-1,1)))</f>
        <v/>
      </c>
      <c r="H47" s="10">
        <f>IF($A47="","",IF($G47="","",IF($G47&gt;=0.05,"Ahead",IF($G47&gt;=-0.05,"On track","Behind"))))</f>
        <v/>
      </c>
      <c r="I47" s="11">
        <f>IF($A47="","",SUMIFS(Metrics!$E$5:$E$204,Metrics!$A$5:$A$204,$A47,Metrics!$C$5:$C$204,"&lt;="&amp;$C47))</f>
        <v/>
      </c>
      <c r="J47" s="11">
        <f>IF($A47="","",IFERROR(INDEX('Prior year'!$C$5:$C$204,MATCH($A47&amp;"|"&amp;$C47,'Prior year'!$D$5:$D$204,0)),"n/a"))</f>
        <v/>
      </c>
      <c r="K47" s="9">
        <f>IF($A47="","",IF(ISNUMBER($J47),IF($J47=0,"",(($E47-$J47)/ABS($J47))*IF($F47="Lower",-1,1)),"n/a"))</f>
        <v/>
      </c>
      <c r="L47" s="10">
        <f>IF($A47="","",IFERROR(INDEX(Departments!$B$5:$B$54,MATCH($B47,Departments!$A$5:$A$54,0)),"Unmapped"))</f>
        <v/>
      </c>
    </row>
    <row r="48">
      <c r="A48" s="7" t="n"/>
      <c r="B48" s="7" t="n"/>
      <c r="C48" s="7" t="n"/>
      <c r="D48" s="8" t="n"/>
      <c r="E48" s="8" t="n"/>
      <c r="F48" s="7" t="n"/>
      <c r="G48" s="9">
        <f>IF($A48="","",IF($D48=0,"",(($E48-$D48)/ABS($D48))*IF($F48="Lower",-1,1)))</f>
        <v/>
      </c>
      <c r="H48" s="10">
        <f>IF($A48="","",IF($G48="","",IF($G48&gt;=0.05,"Ahead",IF($G48&gt;=-0.05,"On track","Behind"))))</f>
        <v/>
      </c>
      <c r="I48" s="11">
        <f>IF($A48="","",SUMIFS(Metrics!$E$5:$E$204,Metrics!$A$5:$A$204,$A48,Metrics!$C$5:$C$204,"&lt;="&amp;$C48))</f>
        <v/>
      </c>
      <c r="J48" s="11">
        <f>IF($A48="","",IFERROR(INDEX('Prior year'!$C$5:$C$204,MATCH($A48&amp;"|"&amp;$C48,'Prior year'!$D$5:$D$204,0)),"n/a"))</f>
        <v/>
      </c>
      <c r="K48" s="9">
        <f>IF($A48="","",IF(ISNUMBER($J48),IF($J48=0,"",(($E48-$J48)/ABS($J48))*IF($F48="Lower",-1,1)),"n/a"))</f>
        <v/>
      </c>
      <c r="L48" s="10">
        <f>IF($A48="","",IFERROR(INDEX(Departments!$B$5:$B$54,MATCH($B48,Departments!$A$5:$A$54,0)),"Unmapped"))</f>
        <v/>
      </c>
    </row>
    <row r="49">
      <c r="A49" s="7" t="n"/>
      <c r="B49" s="7" t="n"/>
      <c r="C49" s="7" t="n"/>
      <c r="D49" s="8" t="n"/>
      <c r="E49" s="8" t="n"/>
      <c r="F49" s="7" t="n"/>
      <c r="G49" s="9">
        <f>IF($A49="","",IF($D49=0,"",(($E49-$D49)/ABS($D49))*IF($F49="Lower",-1,1)))</f>
        <v/>
      </c>
      <c r="H49" s="10">
        <f>IF($A49="","",IF($G49="","",IF($G49&gt;=0.05,"Ahead",IF($G49&gt;=-0.05,"On track","Behind"))))</f>
        <v/>
      </c>
      <c r="I49" s="11">
        <f>IF($A49="","",SUMIFS(Metrics!$E$5:$E$204,Metrics!$A$5:$A$204,$A49,Metrics!$C$5:$C$204,"&lt;="&amp;$C49))</f>
        <v/>
      </c>
      <c r="J49" s="11">
        <f>IF($A49="","",IFERROR(INDEX('Prior year'!$C$5:$C$204,MATCH($A49&amp;"|"&amp;$C49,'Prior year'!$D$5:$D$204,0)),"n/a"))</f>
        <v/>
      </c>
      <c r="K49" s="9">
        <f>IF($A49="","",IF(ISNUMBER($J49),IF($J49=0,"",(($E49-$J49)/ABS($J49))*IF($F49="Lower",-1,1)),"n/a"))</f>
        <v/>
      </c>
      <c r="L49" s="10">
        <f>IF($A49="","",IFERROR(INDEX(Departments!$B$5:$B$54,MATCH($B49,Departments!$A$5:$A$54,0)),"Unmapped"))</f>
        <v/>
      </c>
    </row>
    <row r="50">
      <c r="A50" s="7" t="n"/>
      <c r="B50" s="7" t="n"/>
      <c r="C50" s="7" t="n"/>
      <c r="D50" s="8" t="n"/>
      <c r="E50" s="8" t="n"/>
      <c r="F50" s="7" t="n"/>
      <c r="G50" s="9">
        <f>IF($A50="","",IF($D50=0,"",(($E50-$D50)/ABS($D50))*IF($F50="Lower",-1,1)))</f>
        <v/>
      </c>
      <c r="H50" s="10">
        <f>IF($A50="","",IF($G50="","",IF($G50&gt;=0.05,"Ahead",IF($G50&gt;=-0.05,"On track","Behind"))))</f>
        <v/>
      </c>
      <c r="I50" s="11">
        <f>IF($A50="","",SUMIFS(Metrics!$E$5:$E$204,Metrics!$A$5:$A$204,$A50,Metrics!$C$5:$C$204,"&lt;="&amp;$C50))</f>
        <v/>
      </c>
      <c r="J50" s="11">
        <f>IF($A50="","",IFERROR(INDEX('Prior year'!$C$5:$C$204,MATCH($A50&amp;"|"&amp;$C50,'Prior year'!$D$5:$D$204,0)),"n/a"))</f>
        <v/>
      </c>
      <c r="K50" s="9">
        <f>IF($A50="","",IF(ISNUMBER($J50),IF($J50=0,"",(($E50-$J50)/ABS($J50))*IF($F50="Lower",-1,1)),"n/a"))</f>
        <v/>
      </c>
      <c r="L50" s="10">
        <f>IF($A50="","",IFERROR(INDEX(Departments!$B$5:$B$54,MATCH($B50,Departments!$A$5:$A$54,0)),"Unmapped"))</f>
        <v/>
      </c>
    </row>
    <row r="51">
      <c r="A51" s="7" t="n"/>
      <c r="B51" s="7" t="n"/>
      <c r="C51" s="7" t="n"/>
      <c r="D51" s="8" t="n"/>
      <c r="E51" s="8" t="n"/>
      <c r="F51" s="7" t="n"/>
      <c r="G51" s="9">
        <f>IF($A51="","",IF($D51=0,"",(($E51-$D51)/ABS($D51))*IF($F51="Lower",-1,1)))</f>
        <v/>
      </c>
      <c r="H51" s="10">
        <f>IF($A51="","",IF($G51="","",IF($G51&gt;=0.05,"Ahead",IF($G51&gt;=-0.05,"On track","Behind"))))</f>
        <v/>
      </c>
      <c r="I51" s="11">
        <f>IF($A51="","",SUMIFS(Metrics!$E$5:$E$204,Metrics!$A$5:$A$204,$A51,Metrics!$C$5:$C$204,"&lt;="&amp;$C51))</f>
        <v/>
      </c>
      <c r="J51" s="11">
        <f>IF($A51="","",IFERROR(INDEX('Prior year'!$C$5:$C$204,MATCH($A51&amp;"|"&amp;$C51,'Prior year'!$D$5:$D$204,0)),"n/a"))</f>
        <v/>
      </c>
      <c r="K51" s="9">
        <f>IF($A51="","",IF(ISNUMBER($J51),IF($J51=0,"",(($E51-$J51)/ABS($J51))*IF($F51="Lower",-1,1)),"n/a"))</f>
        <v/>
      </c>
      <c r="L51" s="10">
        <f>IF($A51="","",IFERROR(INDEX(Departments!$B$5:$B$54,MATCH($B51,Departments!$A$5:$A$54,0)),"Unmapped"))</f>
        <v/>
      </c>
    </row>
    <row r="52">
      <c r="A52" s="7" t="n"/>
      <c r="B52" s="7" t="n"/>
      <c r="C52" s="7" t="n"/>
      <c r="D52" s="8" t="n"/>
      <c r="E52" s="8" t="n"/>
      <c r="F52" s="7" t="n"/>
      <c r="G52" s="9">
        <f>IF($A52="","",IF($D52=0,"",(($E52-$D52)/ABS($D52))*IF($F52="Lower",-1,1)))</f>
        <v/>
      </c>
      <c r="H52" s="10">
        <f>IF($A52="","",IF($G52="","",IF($G52&gt;=0.05,"Ahead",IF($G52&gt;=-0.05,"On track","Behind"))))</f>
        <v/>
      </c>
      <c r="I52" s="11">
        <f>IF($A52="","",SUMIFS(Metrics!$E$5:$E$204,Metrics!$A$5:$A$204,$A52,Metrics!$C$5:$C$204,"&lt;="&amp;$C52))</f>
        <v/>
      </c>
      <c r="J52" s="11">
        <f>IF($A52="","",IFERROR(INDEX('Prior year'!$C$5:$C$204,MATCH($A52&amp;"|"&amp;$C52,'Prior year'!$D$5:$D$204,0)),"n/a"))</f>
        <v/>
      </c>
      <c r="K52" s="9">
        <f>IF($A52="","",IF(ISNUMBER($J52),IF($J52=0,"",(($E52-$J52)/ABS($J52))*IF($F52="Lower",-1,1)),"n/a"))</f>
        <v/>
      </c>
      <c r="L52" s="10">
        <f>IF($A52="","",IFERROR(INDEX(Departments!$B$5:$B$54,MATCH($B52,Departments!$A$5:$A$54,0)),"Unmapped"))</f>
        <v/>
      </c>
    </row>
    <row r="53">
      <c r="A53" s="7" t="n"/>
      <c r="B53" s="7" t="n"/>
      <c r="C53" s="7" t="n"/>
      <c r="D53" s="8" t="n"/>
      <c r="E53" s="8" t="n"/>
      <c r="F53" s="7" t="n"/>
      <c r="G53" s="9">
        <f>IF($A53="","",IF($D53=0,"",(($E53-$D53)/ABS($D53))*IF($F53="Lower",-1,1)))</f>
        <v/>
      </c>
      <c r="H53" s="10">
        <f>IF($A53="","",IF($G53="","",IF($G53&gt;=0.05,"Ahead",IF($G53&gt;=-0.05,"On track","Behind"))))</f>
        <v/>
      </c>
      <c r="I53" s="11">
        <f>IF($A53="","",SUMIFS(Metrics!$E$5:$E$204,Metrics!$A$5:$A$204,$A53,Metrics!$C$5:$C$204,"&lt;="&amp;$C53))</f>
        <v/>
      </c>
      <c r="J53" s="11">
        <f>IF($A53="","",IFERROR(INDEX('Prior year'!$C$5:$C$204,MATCH($A53&amp;"|"&amp;$C53,'Prior year'!$D$5:$D$204,0)),"n/a"))</f>
        <v/>
      </c>
      <c r="K53" s="9">
        <f>IF($A53="","",IF(ISNUMBER($J53),IF($J53=0,"",(($E53-$J53)/ABS($J53))*IF($F53="Lower",-1,1)),"n/a"))</f>
        <v/>
      </c>
      <c r="L53" s="10">
        <f>IF($A53="","",IFERROR(INDEX(Departments!$B$5:$B$54,MATCH($B53,Departments!$A$5:$A$54,0)),"Unmapped"))</f>
        <v/>
      </c>
    </row>
    <row r="54">
      <c r="A54" s="7" t="n"/>
      <c r="B54" s="7" t="n"/>
      <c r="C54" s="7" t="n"/>
      <c r="D54" s="8" t="n"/>
      <c r="E54" s="8" t="n"/>
      <c r="F54" s="7" t="n"/>
      <c r="G54" s="9">
        <f>IF($A54="","",IF($D54=0,"",(($E54-$D54)/ABS($D54))*IF($F54="Lower",-1,1)))</f>
        <v/>
      </c>
      <c r="H54" s="10">
        <f>IF($A54="","",IF($G54="","",IF($G54&gt;=0.05,"Ahead",IF($G54&gt;=-0.05,"On track","Behind"))))</f>
        <v/>
      </c>
      <c r="I54" s="11">
        <f>IF($A54="","",SUMIFS(Metrics!$E$5:$E$204,Metrics!$A$5:$A$204,$A54,Metrics!$C$5:$C$204,"&lt;="&amp;$C54))</f>
        <v/>
      </c>
      <c r="J54" s="11">
        <f>IF($A54="","",IFERROR(INDEX('Prior year'!$C$5:$C$204,MATCH($A54&amp;"|"&amp;$C54,'Prior year'!$D$5:$D$204,0)),"n/a"))</f>
        <v/>
      </c>
      <c r="K54" s="9">
        <f>IF($A54="","",IF(ISNUMBER($J54),IF($J54=0,"",(($E54-$J54)/ABS($J54))*IF($F54="Lower",-1,1)),"n/a"))</f>
        <v/>
      </c>
      <c r="L54" s="10">
        <f>IF($A54="","",IFERROR(INDEX(Departments!$B$5:$B$54,MATCH($B54,Departments!$A$5:$A$54,0)),"Unmapped"))</f>
        <v/>
      </c>
    </row>
    <row r="55">
      <c r="A55" s="7" t="n"/>
      <c r="B55" s="7" t="n"/>
      <c r="C55" s="7" t="n"/>
      <c r="D55" s="8" t="n"/>
      <c r="E55" s="8" t="n"/>
      <c r="F55" s="7" t="n"/>
      <c r="G55" s="9">
        <f>IF($A55="","",IF($D55=0,"",(($E55-$D55)/ABS($D55))*IF($F55="Lower",-1,1)))</f>
        <v/>
      </c>
      <c r="H55" s="10">
        <f>IF($A55="","",IF($G55="","",IF($G55&gt;=0.05,"Ahead",IF($G55&gt;=-0.05,"On track","Behind"))))</f>
        <v/>
      </c>
      <c r="I55" s="11">
        <f>IF($A55="","",SUMIFS(Metrics!$E$5:$E$204,Metrics!$A$5:$A$204,$A55,Metrics!$C$5:$C$204,"&lt;="&amp;$C55))</f>
        <v/>
      </c>
      <c r="J55" s="11">
        <f>IF($A55="","",IFERROR(INDEX('Prior year'!$C$5:$C$204,MATCH($A55&amp;"|"&amp;$C55,'Prior year'!$D$5:$D$204,0)),"n/a"))</f>
        <v/>
      </c>
      <c r="K55" s="9">
        <f>IF($A55="","",IF(ISNUMBER($J55),IF($J55=0,"",(($E55-$J55)/ABS($J55))*IF($F55="Lower",-1,1)),"n/a"))</f>
        <v/>
      </c>
      <c r="L55" s="10">
        <f>IF($A55="","",IFERROR(INDEX(Departments!$B$5:$B$54,MATCH($B55,Departments!$A$5:$A$54,0)),"Unmapped"))</f>
        <v/>
      </c>
    </row>
    <row r="56">
      <c r="A56" s="7" t="n"/>
      <c r="B56" s="7" t="n"/>
      <c r="C56" s="7" t="n"/>
      <c r="D56" s="8" t="n"/>
      <c r="E56" s="8" t="n"/>
      <c r="F56" s="7" t="n"/>
      <c r="G56" s="9">
        <f>IF($A56="","",IF($D56=0,"",(($E56-$D56)/ABS($D56))*IF($F56="Lower",-1,1)))</f>
        <v/>
      </c>
      <c r="H56" s="10">
        <f>IF($A56="","",IF($G56="","",IF($G56&gt;=0.05,"Ahead",IF($G56&gt;=-0.05,"On track","Behind"))))</f>
        <v/>
      </c>
      <c r="I56" s="11">
        <f>IF($A56="","",SUMIFS(Metrics!$E$5:$E$204,Metrics!$A$5:$A$204,$A56,Metrics!$C$5:$C$204,"&lt;="&amp;$C56))</f>
        <v/>
      </c>
      <c r="J56" s="11">
        <f>IF($A56="","",IFERROR(INDEX('Prior year'!$C$5:$C$204,MATCH($A56&amp;"|"&amp;$C56,'Prior year'!$D$5:$D$204,0)),"n/a"))</f>
        <v/>
      </c>
      <c r="K56" s="9">
        <f>IF($A56="","",IF(ISNUMBER($J56),IF($J56=0,"",(($E56-$J56)/ABS($J56))*IF($F56="Lower",-1,1)),"n/a"))</f>
        <v/>
      </c>
      <c r="L56" s="10">
        <f>IF($A56="","",IFERROR(INDEX(Departments!$B$5:$B$54,MATCH($B56,Departments!$A$5:$A$54,0)),"Unmapped"))</f>
        <v/>
      </c>
    </row>
    <row r="57">
      <c r="A57" s="7" t="n"/>
      <c r="B57" s="7" t="n"/>
      <c r="C57" s="7" t="n"/>
      <c r="D57" s="8" t="n"/>
      <c r="E57" s="8" t="n"/>
      <c r="F57" s="7" t="n"/>
      <c r="G57" s="9">
        <f>IF($A57="","",IF($D57=0,"",(($E57-$D57)/ABS($D57))*IF($F57="Lower",-1,1)))</f>
        <v/>
      </c>
      <c r="H57" s="10">
        <f>IF($A57="","",IF($G57="","",IF($G57&gt;=0.05,"Ahead",IF($G57&gt;=-0.05,"On track","Behind"))))</f>
        <v/>
      </c>
      <c r="I57" s="11">
        <f>IF($A57="","",SUMIFS(Metrics!$E$5:$E$204,Metrics!$A$5:$A$204,$A57,Metrics!$C$5:$C$204,"&lt;="&amp;$C57))</f>
        <v/>
      </c>
      <c r="J57" s="11">
        <f>IF($A57="","",IFERROR(INDEX('Prior year'!$C$5:$C$204,MATCH($A57&amp;"|"&amp;$C57,'Prior year'!$D$5:$D$204,0)),"n/a"))</f>
        <v/>
      </c>
      <c r="K57" s="9">
        <f>IF($A57="","",IF(ISNUMBER($J57),IF($J57=0,"",(($E57-$J57)/ABS($J57))*IF($F57="Lower",-1,1)),"n/a"))</f>
        <v/>
      </c>
      <c r="L57" s="10">
        <f>IF($A57="","",IFERROR(INDEX(Departments!$B$5:$B$54,MATCH($B57,Departments!$A$5:$A$54,0)),"Unmapped"))</f>
        <v/>
      </c>
    </row>
    <row r="58">
      <c r="A58" s="7" t="n"/>
      <c r="B58" s="7" t="n"/>
      <c r="C58" s="7" t="n"/>
      <c r="D58" s="8" t="n"/>
      <c r="E58" s="8" t="n"/>
      <c r="F58" s="7" t="n"/>
      <c r="G58" s="9">
        <f>IF($A58="","",IF($D58=0,"",(($E58-$D58)/ABS($D58))*IF($F58="Lower",-1,1)))</f>
        <v/>
      </c>
      <c r="H58" s="10">
        <f>IF($A58="","",IF($G58="","",IF($G58&gt;=0.05,"Ahead",IF($G58&gt;=-0.05,"On track","Behind"))))</f>
        <v/>
      </c>
      <c r="I58" s="11">
        <f>IF($A58="","",SUMIFS(Metrics!$E$5:$E$204,Metrics!$A$5:$A$204,$A58,Metrics!$C$5:$C$204,"&lt;="&amp;$C58))</f>
        <v/>
      </c>
      <c r="J58" s="11">
        <f>IF($A58="","",IFERROR(INDEX('Prior year'!$C$5:$C$204,MATCH($A58&amp;"|"&amp;$C58,'Prior year'!$D$5:$D$204,0)),"n/a"))</f>
        <v/>
      </c>
      <c r="K58" s="9">
        <f>IF($A58="","",IF(ISNUMBER($J58),IF($J58=0,"",(($E58-$J58)/ABS($J58))*IF($F58="Lower",-1,1)),"n/a"))</f>
        <v/>
      </c>
      <c r="L58" s="10">
        <f>IF($A58="","",IFERROR(INDEX(Departments!$B$5:$B$54,MATCH($B58,Departments!$A$5:$A$54,0)),"Unmapped"))</f>
        <v/>
      </c>
    </row>
    <row r="59">
      <c r="A59" s="7" t="n"/>
      <c r="B59" s="7" t="n"/>
      <c r="C59" s="7" t="n"/>
      <c r="D59" s="8" t="n"/>
      <c r="E59" s="8" t="n"/>
      <c r="F59" s="7" t="n"/>
      <c r="G59" s="9">
        <f>IF($A59="","",IF($D59=0,"",(($E59-$D59)/ABS($D59))*IF($F59="Lower",-1,1)))</f>
        <v/>
      </c>
      <c r="H59" s="10">
        <f>IF($A59="","",IF($G59="","",IF($G59&gt;=0.05,"Ahead",IF($G59&gt;=-0.05,"On track","Behind"))))</f>
        <v/>
      </c>
      <c r="I59" s="11">
        <f>IF($A59="","",SUMIFS(Metrics!$E$5:$E$204,Metrics!$A$5:$A$204,$A59,Metrics!$C$5:$C$204,"&lt;="&amp;$C59))</f>
        <v/>
      </c>
      <c r="J59" s="11">
        <f>IF($A59="","",IFERROR(INDEX('Prior year'!$C$5:$C$204,MATCH($A59&amp;"|"&amp;$C59,'Prior year'!$D$5:$D$204,0)),"n/a"))</f>
        <v/>
      </c>
      <c r="K59" s="9">
        <f>IF($A59="","",IF(ISNUMBER($J59),IF($J59=0,"",(($E59-$J59)/ABS($J59))*IF($F59="Lower",-1,1)),"n/a"))</f>
        <v/>
      </c>
      <c r="L59" s="10">
        <f>IF($A59="","",IFERROR(INDEX(Departments!$B$5:$B$54,MATCH($B59,Departments!$A$5:$A$54,0)),"Unmapped"))</f>
        <v/>
      </c>
    </row>
    <row r="60">
      <c r="A60" s="7" t="n"/>
      <c r="B60" s="7" t="n"/>
      <c r="C60" s="7" t="n"/>
      <c r="D60" s="8" t="n"/>
      <c r="E60" s="8" t="n"/>
      <c r="F60" s="7" t="n"/>
      <c r="G60" s="9">
        <f>IF($A60="","",IF($D60=0,"",(($E60-$D60)/ABS($D60))*IF($F60="Lower",-1,1)))</f>
        <v/>
      </c>
      <c r="H60" s="10">
        <f>IF($A60="","",IF($G60="","",IF($G60&gt;=0.05,"Ahead",IF($G60&gt;=-0.05,"On track","Behind"))))</f>
        <v/>
      </c>
      <c r="I60" s="11">
        <f>IF($A60="","",SUMIFS(Metrics!$E$5:$E$204,Metrics!$A$5:$A$204,$A60,Metrics!$C$5:$C$204,"&lt;="&amp;$C60))</f>
        <v/>
      </c>
      <c r="J60" s="11">
        <f>IF($A60="","",IFERROR(INDEX('Prior year'!$C$5:$C$204,MATCH($A60&amp;"|"&amp;$C60,'Prior year'!$D$5:$D$204,0)),"n/a"))</f>
        <v/>
      </c>
      <c r="K60" s="9">
        <f>IF($A60="","",IF(ISNUMBER($J60),IF($J60=0,"",(($E60-$J60)/ABS($J60))*IF($F60="Lower",-1,1)),"n/a"))</f>
        <v/>
      </c>
      <c r="L60" s="10">
        <f>IF($A60="","",IFERROR(INDEX(Departments!$B$5:$B$54,MATCH($B60,Departments!$A$5:$A$54,0)),"Unmapped"))</f>
        <v/>
      </c>
    </row>
    <row r="61">
      <c r="A61" s="7" t="n"/>
      <c r="B61" s="7" t="n"/>
      <c r="C61" s="7" t="n"/>
      <c r="D61" s="8" t="n"/>
      <c r="E61" s="8" t="n"/>
      <c r="F61" s="7" t="n"/>
      <c r="G61" s="9">
        <f>IF($A61="","",IF($D61=0,"",(($E61-$D61)/ABS($D61))*IF($F61="Lower",-1,1)))</f>
        <v/>
      </c>
      <c r="H61" s="10">
        <f>IF($A61="","",IF($G61="","",IF($G61&gt;=0.05,"Ahead",IF($G61&gt;=-0.05,"On track","Behind"))))</f>
        <v/>
      </c>
      <c r="I61" s="11">
        <f>IF($A61="","",SUMIFS(Metrics!$E$5:$E$204,Metrics!$A$5:$A$204,$A61,Metrics!$C$5:$C$204,"&lt;="&amp;$C61))</f>
        <v/>
      </c>
      <c r="J61" s="11">
        <f>IF($A61="","",IFERROR(INDEX('Prior year'!$C$5:$C$204,MATCH($A61&amp;"|"&amp;$C61,'Prior year'!$D$5:$D$204,0)),"n/a"))</f>
        <v/>
      </c>
      <c r="K61" s="9">
        <f>IF($A61="","",IF(ISNUMBER($J61),IF($J61=0,"",(($E61-$J61)/ABS($J61))*IF($F61="Lower",-1,1)),"n/a"))</f>
        <v/>
      </c>
      <c r="L61" s="10">
        <f>IF($A61="","",IFERROR(INDEX(Departments!$B$5:$B$54,MATCH($B61,Departments!$A$5:$A$54,0)),"Unmapped"))</f>
        <v/>
      </c>
    </row>
    <row r="62">
      <c r="A62" s="7" t="n"/>
      <c r="B62" s="7" t="n"/>
      <c r="C62" s="7" t="n"/>
      <c r="D62" s="8" t="n"/>
      <c r="E62" s="8" t="n"/>
      <c r="F62" s="7" t="n"/>
      <c r="G62" s="9">
        <f>IF($A62="","",IF($D62=0,"",(($E62-$D62)/ABS($D62))*IF($F62="Lower",-1,1)))</f>
        <v/>
      </c>
      <c r="H62" s="10">
        <f>IF($A62="","",IF($G62="","",IF($G62&gt;=0.05,"Ahead",IF($G62&gt;=-0.05,"On track","Behind"))))</f>
        <v/>
      </c>
      <c r="I62" s="11">
        <f>IF($A62="","",SUMIFS(Metrics!$E$5:$E$204,Metrics!$A$5:$A$204,$A62,Metrics!$C$5:$C$204,"&lt;="&amp;$C62))</f>
        <v/>
      </c>
      <c r="J62" s="11">
        <f>IF($A62="","",IFERROR(INDEX('Prior year'!$C$5:$C$204,MATCH($A62&amp;"|"&amp;$C62,'Prior year'!$D$5:$D$204,0)),"n/a"))</f>
        <v/>
      </c>
      <c r="K62" s="9">
        <f>IF($A62="","",IF(ISNUMBER($J62),IF($J62=0,"",(($E62-$J62)/ABS($J62))*IF($F62="Lower",-1,1)),"n/a"))</f>
        <v/>
      </c>
      <c r="L62" s="10">
        <f>IF($A62="","",IFERROR(INDEX(Departments!$B$5:$B$54,MATCH($B62,Departments!$A$5:$A$54,0)),"Unmapped"))</f>
        <v/>
      </c>
    </row>
    <row r="63">
      <c r="A63" s="7" t="n"/>
      <c r="B63" s="7" t="n"/>
      <c r="C63" s="7" t="n"/>
      <c r="D63" s="8" t="n"/>
      <c r="E63" s="8" t="n"/>
      <c r="F63" s="7" t="n"/>
      <c r="G63" s="9">
        <f>IF($A63="","",IF($D63=0,"",(($E63-$D63)/ABS($D63))*IF($F63="Lower",-1,1)))</f>
        <v/>
      </c>
      <c r="H63" s="10">
        <f>IF($A63="","",IF($G63="","",IF($G63&gt;=0.05,"Ahead",IF($G63&gt;=-0.05,"On track","Behind"))))</f>
        <v/>
      </c>
      <c r="I63" s="11">
        <f>IF($A63="","",SUMIFS(Metrics!$E$5:$E$204,Metrics!$A$5:$A$204,$A63,Metrics!$C$5:$C$204,"&lt;="&amp;$C63))</f>
        <v/>
      </c>
      <c r="J63" s="11">
        <f>IF($A63="","",IFERROR(INDEX('Prior year'!$C$5:$C$204,MATCH($A63&amp;"|"&amp;$C63,'Prior year'!$D$5:$D$204,0)),"n/a"))</f>
        <v/>
      </c>
      <c r="K63" s="9">
        <f>IF($A63="","",IF(ISNUMBER($J63),IF($J63=0,"",(($E63-$J63)/ABS($J63))*IF($F63="Lower",-1,1)),"n/a"))</f>
        <v/>
      </c>
      <c r="L63" s="10">
        <f>IF($A63="","",IFERROR(INDEX(Departments!$B$5:$B$54,MATCH($B63,Departments!$A$5:$A$54,0)),"Unmapped"))</f>
        <v/>
      </c>
    </row>
    <row r="64">
      <c r="A64" s="7" t="n"/>
      <c r="B64" s="7" t="n"/>
      <c r="C64" s="7" t="n"/>
      <c r="D64" s="8" t="n"/>
      <c r="E64" s="8" t="n"/>
      <c r="F64" s="7" t="n"/>
      <c r="G64" s="9">
        <f>IF($A64="","",IF($D64=0,"",(($E64-$D64)/ABS($D64))*IF($F64="Lower",-1,1)))</f>
        <v/>
      </c>
      <c r="H64" s="10">
        <f>IF($A64="","",IF($G64="","",IF($G64&gt;=0.05,"Ahead",IF($G64&gt;=-0.05,"On track","Behind"))))</f>
        <v/>
      </c>
      <c r="I64" s="11">
        <f>IF($A64="","",SUMIFS(Metrics!$E$5:$E$204,Metrics!$A$5:$A$204,$A64,Metrics!$C$5:$C$204,"&lt;="&amp;$C64))</f>
        <v/>
      </c>
      <c r="J64" s="11">
        <f>IF($A64="","",IFERROR(INDEX('Prior year'!$C$5:$C$204,MATCH($A64&amp;"|"&amp;$C64,'Prior year'!$D$5:$D$204,0)),"n/a"))</f>
        <v/>
      </c>
      <c r="K64" s="9">
        <f>IF($A64="","",IF(ISNUMBER($J64),IF($J64=0,"",(($E64-$J64)/ABS($J64))*IF($F64="Lower",-1,1)),"n/a"))</f>
        <v/>
      </c>
      <c r="L64" s="10">
        <f>IF($A64="","",IFERROR(INDEX(Departments!$B$5:$B$54,MATCH($B64,Departments!$A$5:$A$54,0)),"Unmapped"))</f>
        <v/>
      </c>
    </row>
    <row r="65">
      <c r="A65" s="7" t="n"/>
      <c r="B65" s="7" t="n"/>
      <c r="C65" s="7" t="n"/>
      <c r="D65" s="8" t="n"/>
      <c r="E65" s="8" t="n"/>
      <c r="F65" s="7" t="n"/>
      <c r="G65" s="9">
        <f>IF($A65="","",IF($D65=0,"",(($E65-$D65)/ABS($D65))*IF($F65="Lower",-1,1)))</f>
        <v/>
      </c>
      <c r="H65" s="10">
        <f>IF($A65="","",IF($G65="","",IF($G65&gt;=0.05,"Ahead",IF($G65&gt;=-0.05,"On track","Behind"))))</f>
        <v/>
      </c>
      <c r="I65" s="11">
        <f>IF($A65="","",SUMIFS(Metrics!$E$5:$E$204,Metrics!$A$5:$A$204,$A65,Metrics!$C$5:$C$204,"&lt;="&amp;$C65))</f>
        <v/>
      </c>
      <c r="J65" s="11">
        <f>IF($A65="","",IFERROR(INDEX('Prior year'!$C$5:$C$204,MATCH($A65&amp;"|"&amp;$C65,'Prior year'!$D$5:$D$204,0)),"n/a"))</f>
        <v/>
      </c>
      <c r="K65" s="9">
        <f>IF($A65="","",IF(ISNUMBER($J65),IF($J65=0,"",(($E65-$J65)/ABS($J65))*IF($F65="Lower",-1,1)),"n/a"))</f>
        <v/>
      </c>
      <c r="L65" s="10">
        <f>IF($A65="","",IFERROR(INDEX(Departments!$B$5:$B$54,MATCH($B65,Departments!$A$5:$A$54,0)),"Unmapped"))</f>
        <v/>
      </c>
    </row>
    <row r="66">
      <c r="A66" s="7" t="n"/>
      <c r="B66" s="7" t="n"/>
      <c r="C66" s="7" t="n"/>
      <c r="D66" s="8" t="n"/>
      <c r="E66" s="8" t="n"/>
      <c r="F66" s="7" t="n"/>
      <c r="G66" s="9">
        <f>IF($A66="","",IF($D66=0,"",(($E66-$D66)/ABS($D66))*IF($F66="Lower",-1,1)))</f>
        <v/>
      </c>
      <c r="H66" s="10">
        <f>IF($A66="","",IF($G66="","",IF($G66&gt;=0.05,"Ahead",IF($G66&gt;=-0.05,"On track","Behind"))))</f>
        <v/>
      </c>
      <c r="I66" s="11">
        <f>IF($A66="","",SUMIFS(Metrics!$E$5:$E$204,Metrics!$A$5:$A$204,$A66,Metrics!$C$5:$C$204,"&lt;="&amp;$C66))</f>
        <v/>
      </c>
      <c r="J66" s="11">
        <f>IF($A66="","",IFERROR(INDEX('Prior year'!$C$5:$C$204,MATCH($A66&amp;"|"&amp;$C66,'Prior year'!$D$5:$D$204,0)),"n/a"))</f>
        <v/>
      </c>
      <c r="K66" s="9">
        <f>IF($A66="","",IF(ISNUMBER($J66),IF($J66=0,"",(($E66-$J66)/ABS($J66))*IF($F66="Lower",-1,1)),"n/a"))</f>
        <v/>
      </c>
      <c r="L66" s="10">
        <f>IF($A66="","",IFERROR(INDEX(Departments!$B$5:$B$54,MATCH($B66,Departments!$A$5:$A$54,0)),"Unmapped"))</f>
        <v/>
      </c>
    </row>
    <row r="67">
      <c r="A67" s="7" t="n"/>
      <c r="B67" s="7" t="n"/>
      <c r="C67" s="7" t="n"/>
      <c r="D67" s="8" t="n"/>
      <c r="E67" s="8" t="n"/>
      <c r="F67" s="7" t="n"/>
      <c r="G67" s="9">
        <f>IF($A67="","",IF($D67=0,"",(($E67-$D67)/ABS($D67))*IF($F67="Lower",-1,1)))</f>
        <v/>
      </c>
      <c r="H67" s="10">
        <f>IF($A67="","",IF($G67="","",IF($G67&gt;=0.05,"Ahead",IF($G67&gt;=-0.05,"On track","Behind"))))</f>
        <v/>
      </c>
      <c r="I67" s="11">
        <f>IF($A67="","",SUMIFS(Metrics!$E$5:$E$204,Metrics!$A$5:$A$204,$A67,Metrics!$C$5:$C$204,"&lt;="&amp;$C67))</f>
        <v/>
      </c>
      <c r="J67" s="11">
        <f>IF($A67="","",IFERROR(INDEX('Prior year'!$C$5:$C$204,MATCH($A67&amp;"|"&amp;$C67,'Prior year'!$D$5:$D$204,0)),"n/a"))</f>
        <v/>
      </c>
      <c r="K67" s="9">
        <f>IF($A67="","",IF(ISNUMBER($J67),IF($J67=0,"",(($E67-$J67)/ABS($J67))*IF($F67="Lower",-1,1)),"n/a"))</f>
        <v/>
      </c>
      <c r="L67" s="10">
        <f>IF($A67="","",IFERROR(INDEX(Departments!$B$5:$B$54,MATCH($B67,Departments!$A$5:$A$54,0)),"Unmapped"))</f>
        <v/>
      </c>
    </row>
    <row r="68">
      <c r="A68" s="7" t="n"/>
      <c r="B68" s="7" t="n"/>
      <c r="C68" s="7" t="n"/>
      <c r="D68" s="8" t="n"/>
      <c r="E68" s="8" t="n"/>
      <c r="F68" s="7" t="n"/>
      <c r="G68" s="9">
        <f>IF($A68="","",IF($D68=0,"",(($E68-$D68)/ABS($D68))*IF($F68="Lower",-1,1)))</f>
        <v/>
      </c>
      <c r="H68" s="10">
        <f>IF($A68="","",IF($G68="","",IF($G68&gt;=0.05,"Ahead",IF($G68&gt;=-0.05,"On track","Behind"))))</f>
        <v/>
      </c>
      <c r="I68" s="11">
        <f>IF($A68="","",SUMIFS(Metrics!$E$5:$E$204,Metrics!$A$5:$A$204,$A68,Metrics!$C$5:$C$204,"&lt;="&amp;$C68))</f>
        <v/>
      </c>
      <c r="J68" s="11">
        <f>IF($A68="","",IFERROR(INDEX('Prior year'!$C$5:$C$204,MATCH($A68&amp;"|"&amp;$C68,'Prior year'!$D$5:$D$204,0)),"n/a"))</f>
        <v/>
      </c>
      <c r="K68" s="9">
        <f>IF($A68="","",IF(ISNUMBER($J68),IF($J68=0,"",(($E68-$J68)/ABS($J68))*IF($F68="Lower",-1,1)),"n/a"))</f>
        <v/>
      </c>
      <c r="L68" s="10">
        <f>IF($A68="","",IFERROR(INDEX(Departments!$B$5:$B$54,MATCH($B68,Departments!$A$5:$A$54,0)),"Unmapped"))</f>
        <v/>
      </c>
    </row>
    <row r="69">
      <c r="A69" s="7" t="n"/>
      <c r="B69" s="7" t="n"/>
      <c r="C69" s="7" t="n"/>
      <c r="D69" s="8" t="n"/>
      <c r="E69" s="8" t="n"/>
      <c r="F69" s="7" t="n"/>
      <c r="G69" s="9">
        <f>IF($A69="","",IF($D69=0,"",(($E69-$D69)/ABS($D69))*IF($F69="Lower",-1,1)))</f>
        <v/>
      </c>
      <c r="H69" s="10">
        <f>IF($A69="","",IF($G69="","",IF($G69&gt;=0.05,"Ahead",IF($G69&gt;=-0.05,"On track","Behind"))))</f>
        <v/>
      </c>
      <c r="I69" s="11">
        <f>IF($A69="","",SUMIFS(Metrics!$E$5:$E$204,Metrics!$A$5:$A$204,$A69,Metrics!$C$5:$C$204,"&lt;="&amp;$C69))</f>
        <v/>
      </c>
      <c r="J69" s="11">
        <f>IF($A69="","",IFERROR(INDEX('Prior year'!$C$5:$C$204,MATCH($A69&amp;"|"&amp;$C69,'Prior year'!$D$5:$D$204,0)),"n/a"))</f>
        <v/>
      </c>
      <c r="K69" s="9">
        <f>IF($A69="","",IF(ISNUMBER($J69),IF($J69=0,"",(($E69-$J69)/ABS($J69))*IF($F69="Lower",-1,1)),"n/a"))</f>
        <v/>
      </c>
      <c r="L69" s="10">
        <f>IF($A69="","",IFERROR(INDEX(Departments!$B$5:$B$54,MATCH($B69,Departments!$A$5:$A$54,0)),"Unmapped"))</f>
        <v/>
      </c>
    </row>
    <row r="70">
      <c r="A70" s="7" t="n"/>
      <c r="B70" s="7" t="n"/>
      <c r="C70" s="7" t="n"/>
      <c r="D70" s="8" t="n"/>
      <c r="E70" s="8" t="n"/>
      <c r="F70" s="7" t="n"/>
      <c r="G70" s="9">
        <f>IF($A70="","",IF($D70=0,"",(($E70-$D70)/ABS($D70))*IF($F70="Lower",-1,1)))</f>
        <v/>
      </c>
      <c r="H70" s="10">
        <f>IF($A70="","",IF($G70="","",IF($G70&gt;=0.05,"Ahead",IF($G70&gt;=-0.05,"On track","Behind"))))</f>
        <v/>
      </c>
      <c r="I70" s="11">
        <f>IF($A70="","",SUMIFS(Metrics!$E$5:$E$204,Metrics!$A$5:$A$204,$A70,Metrics!$C$5:$C$204,"&lt;="&amp;$C70))</f>
        <v/>
      </c>
      <c r="J70" s="11">
        <f>IF($A70="","",IFERROR(INDEX('Prior year'!$C$5:$C$204,MATCH($A70&amp;"|"&amp;$C70,'Prior year'!$D$5:$D$204,0)),"n/a"))</f>
        <v/>
      </c>
      <c r="K70" s="9">
        <f>IF($A70="","",IF(ISNUMBER($J70),IF($J70=0,"",(($E70-$J70)/ABS($J70))*IF($F70="Lower",-1,1)),"n/a"))</f>
        <v/>
      </c>
      <c r="L70" s="10">
        <f>IF($A70="","",IFERROR(INDEX(Departments!$B$5:$B$54,MATCH($B70,Departments!$A$5:$A$54,0)),"Unmapped"))</f>
        <v/>
      </c>
    </row>
    <row r="71">
      <c r="A71" s="7" t="n"/>
      <c r="B71" s="7" t="n"/>
      <c r="C71" s="7" t="n"/>
      <c r="D71" s="8" t="n"/>
      <c r="E71" s="8" t="n"/>
      <c r="F71" s="7" t="n"/>
      <c r="G71" s="9">
        <f>IF($A71="","",IF($D71=0,"",(($E71-$D71)/ABS($D71))*IF($F71="Lower",-1,1)))</f>
        <v/>
      </c>
      <c r="H71" s="10">
        <f>IF($A71="","",IF($G71="","",IF($G71&gt;=0.05,"Ahead",IF($G71&gt;=-0.05,"On track","Behind"))))</f>
        <v/>
      </c>
      <c r="I71" s="11">
        <f>IF($A71="","",SUMIFS(Metrics!$E$5:$E$204,Metrics!$A$5:$A$204,$A71,Metrics!$C$5:$C$204,"&lt;="&amp;$C71))</f>
        <v/>
      </c>
      <c r="J71" s="11">
        <f>IF($A71="","",IFERROR(INDEX('Prior year'!$C$5:$C$204,MATCH($A71&amp;"|"&amp;$C71,'Prior year'!$D$5:$D$204,0)),"n/a"))</f>
        <v/>
      </c>
      <c r="K71" s="9">
        <f>IF($A71="","",IF(ISNUMBER($J71),IF($J71=0,"",(($E71-$J71)/ABS($J71))*IF($F71="Lower",-1,1)),"n/a"))</f>
        <v/>
      </c>
      <c r="L71" s="10">
        <f>IF($A71="","",IFERROR(INDEX(Departments!$B$5:$B$54,MATCH($B71,Departments!$A$5:$A$54,0)),"Unmapped"))</f>
        <v/>
      </c>
    </row>
    <row r="72">
      <c r="A72" s="7" t="n"/>
      <c r="B72" s="7" t="n"/>
      <c r="C72" s="7" t="n"/>
      <c r="D72" s="8" t="n"/>
      <c r="E72" s="8" t="n"/>
      <c r="F72" s="7" t="n"/>
      <c r="G72" s="9">
        <f>IF($A72="","",IF($D72=0,"",(($E72-$D72)/ABS($D72))*IF($F72="Lower",-1,1)))</f>
        <v/>
      </c>
      <c r="H72" s="10">
        <f>IF($A72="","",IF($G72="","",IF($G72&gt;=0.05,"Ahead",IF($G72&gt;=-0.05,"On track","Behind"))))</f>
        <v/>
      </c>
      <c r="I72" s="11">
        <f>IF($A72="","",SUMIFS(Metrics!$E$5:$E$204,Metrics!$A$5:$A$204,$A72,Metrics!$C$5:$C$204,"&lt;="&amp;$C72))</f>
        <v/>
      </c>
      <c r="J72" s="11">
        <f>IF($A72="","",IFERROR(INDEX('Prior year'!$C$5:$C$204,MATCH($A72&amp;"|"&amp;$C72,'Prior year'!$D$5:$D$204,0)),"n/a"))</f>
        <v/>
      </c>
      <c r="K72" s="9">
        <f>IF($A72="","",IF(ISNUMBER($J72),IF($J72=0,"",(($E72-$J72)/ABS($J72))*IF($F72="Lower",-1,1)),"n/a"))</f>
        <v/>
      </c>
      <c r="L72" s="10">
        <f>IF($A72="","",IFERROR(INDEX(Departments!$B$5:$B$54,MATCH($B72,Departments!$A$5:$A$54,0)),"Unmapped"))</f>
        <v/>
      </c>
    </row>
    <row r="73">
      <c r="A73" s="7" t="n"/>
      <c r="B73" s="7" t="n"/>
      <c r="C73" s="7" t="n"/>
      <c r="D73" s="8" t="n"/>
      <c r="E73" s="8" t="n"/>
      <c r="F73" s="7" t="n"/>
      <c r="G73" s="9">
        <f>IF($A73="","",IF($D73=0,"",(($E73-$D73)/ABS($D73))*IF($F73="Lower",-1,1)))</f>
        <v/>
      </c>
      <c r="H73" s="10">
        <f>IF($A73="","",IF($G73="","",IF($G73&gt;=0.05,"Ahead",IF($G73&gt;=-0.05,"On track","Behind"))))</f>
        <v/>
      </c>
      <c r="I73" s="11">
        <f>IF($A73="","",SUMIFS(Metrics!$E$5:$E$204,Metrics!$A$5:$A$204,$A73,Metrics!$C$5:$C$204,"&lt;="&amp;$C73))</f>
        <v/>
      </c>
      <c r="J73" s="11">
        <f>IF($A73="","",IFERROR(INDEX('Prior year'!$C$5:$C$204,MATCH($A73&amp;"|"&amp;$C73,'Prior year'!$D$5:$D$204,0)),"n/a"))</f>
        <v/>
      </c>
      <c r="K73" s="9">
        <f>IF($A73="","",IF(ISNUMBER($J73),IF($J73=0,"",(($E73-$J73)/ABS($J73))*IF($F73="Lower",-1,1)),"n/a"))</f>
        <v/>
      </c>
      <c r="L73" s="10">
        <f>IF($A73="","",IFERROR(INDEX(Departments!$B$5:$B$54,MATCH($B73,Departments!$A$5:$A$54,0)),"Unmapped"))</f>
        <v/>
      </c>
    </row>
    <row r="74">
      <c r="A74" s="7" t="n"/>
      <c r="B74" s="7" t="n"/>
      <c r="C74" s="7" t="n"/>
      <c r="D74" s="8" t="n"/>
      <c r="E74" s="8" t="n"/>
      <c r="F74" s="7" t="n"/>
      <c r="G74" s="9">
        <f>IF($A74="","",IF($D74=0,"",(($E74-$D74)/ABS($D74))*IF($F74="Lower",-1,1)))</f>
        <v/>
      </c>
      <c r="H74" s="10">
        <f>IF($A74="","",IF($G74="","",IF($G74&gt;=0.05,"Ahead",IF($G74&gt;=-0.05,"On track","Behind"))))</f>
        <v/>
      </c>
      <c r="I74" s="11">
        <f>IF($A74="","",SUMIFS(Metrics!$E$5:$E$204,Metrics!$A$5:$A$204,$A74,Metrics!$C$5:$C$204,"&lt;="&amp;$C74))</f>
        <v/>
      </c>
      <c r="J74" s="11">
        <f>IF($A74="","",IFERROR(INDEX('Prior year'!$C$5:$C$204,MATCH($A74&amp;"|"&amp;$C74,'Prior year'!$D$5:$D$204,0)),"n/a"))</f>
        <v/>
      </c>
      <c r="K74" s="9">
        <f>IF($A74="","",IF(ISNUMBER($J74),IF($J74=0,"",(($E74-$J74)/ABS($J74))*IF($F74="Lower",-1,1)),"n/a"))</f>
        <v/>
      </c>
      <c r="L74" s="10">
        <f>IF($A74="","",IFERROR(INDEX(Departments!$B$5:$B$54,MATCH($B74,Departments!$A$5:$A$54,0)),"Unmapped"))</f>
        <v/>
      </c>
    </row>
    <row r="75">
      <c r="A75" s="7" t="n"/>
      <c r="B75" s="7" t="n"/>
      <c r="C75" s="7" t="n"/>
      <c r="D75" s="8" t="n"/>
      <c r="E75" s="8" t="n"/>
      <c r="F75" s="7" t="n"/>
      <c r="G75" s="9">
        <f>IF($A75="","",IF($D75=0,"",(($E75-$D75)/ABS($D75))*IF($F75="Lower",-1,1)))</f>
        <v/>
      </c>
      <c r="H75" s="10">
        <f>IF($A75="","",IF($G75="","",IF($G75&gt;=0.05,"Ahead",IF($G75&gt;=-0.05,"On track","Behind"))))</f>
        <v/>
      </c>
      <c r="I75" s="11">
        <f>IF($A75="","",SUMIFS(Metrics!$E$5:$E$204,Metrics!$A$5:$A$204,$A75,Metrics!$C$5:$C$204,"&lt;="&amp;$C75))</f>
        <v/>
      </c>
      <c r="J75" s="11">
        <f>IF($A75="","",IFERROR(INDEX('Prior year'!$C$5:$C$204,MATCH($A75&amp;"|"&amp;$C75,'Prior year'!$D$5:$D$204,0)),"n/a"))</f>
        <v/>
      </c>
      <c r="K75" s="9">
        <f>IF($A75="","",IF(ISNUMBER($J75),IF($J75=0,"",(($E75-$J75)/ABS($J75))*IF($F75="Lower",-1,1)),"n/a"))</f>
        <v/>
      </c>
      <c r="L75" s="10">
        <f>IF($A75="","",IFERROR(INDEX(Departments!$B$5:$B$54,MATCH($B75,Departments!$A$5:$A$54,0)),"Unmapped"))</f>
        <v/>
      </c>
    </row>
    <row r="76">
      <c r="A76" s="7" t="n"/>
      <c r="B76" s="7" t="n"/>
      <c r="C76" s="7" t="n"/>
      <c r="D76" s="8" t="n"/>
      <c r="E76" s="8" t="n"/>
      <c r="F76" s="7" t="n"/>
      <c r="G76" s="9">
        <f>IF($A76="","",IF($D76=0,"",(($E76-$D76)/ABS($D76))*IF($F76="Lower",-1,1)))</f>
        <v/>
      </c>
      <c r="H76" s="10">
        <f>IF($A76="","",IF($G76="","",IF($G76&gt;=0.05,"Ahead",IF($G76&gt;=-0.05,"On track","Behind"))))</f>
        <v/>
      </c>
      <c r="I76" s="11">
        <f>IF($A76="","",SUMIFS(Metrics!$E$5:$E$204,Metrics!$A$5:$A$204,$A76,Metrics!$C$5:$C$204,"&lt;="&amp;$C76))</f>
        <v/>
      </c>
      <c r="J76" s="11">
        <f>IF($A76="","",IFERROR(INDEX('Prior year'!$C$5:$C$204,MATCH($A76&amp;"|"&amp;$C76,'Prior year'!$D$5:$D$204,0)),"n/a"))</f>
        <v/>
      </c>
      <c r="K76" s="9">
        <f>IF($A76="","",IF(ISNUMBER($J76),IF($J76=0,"",(($E76-$J76)/ABS($J76))*IF($F76="Lower",-1,1)),"n/a"))</f>
        <v/>
      </c>
      <c r="L76" s="10">
        <f>IF($A76="","",IFERROR(INDEX(Departments!$B$5:$B$54,MATCH($B76,Departments!$A$5:$A$54,0)),"Unmapped"))</f>
        <v/>
      </c>
    </row>
    <row r="77">
      <c r="A77" s="7" t="n"/>
      <c r="B77" s="7" t="n"/>
      <c r="C77" s="7" t="n"/>
      <c r="D77" s="8" t="n"/>
      <c r="E77" s="8" t="n"/>
      <c r="F77" s="7" t="n"/>
      <c r="G77" s="9">
        <f>IF($A77="","",IF($D77=0,"",(($E77-$D77)/ABS($D77))*IF($F77="Lower",-1,1)))</f>
        <v/>
      </c>
      <c r="H77" s="10">
        <f>IF($A77="","",IF($G77="","",IF($G77&gt;=0.05,"Ahead",IF($G77&gt;=-0.05,"On track","Behind"))))</f>
        <v/>
      </c>
      <c r="I77" s="11">
        <f>IF($A77="","",SUMIFS(Metrics!$E$5:$E$204,Metrics!$A$5:$A$204,$A77,Metrics!$C$5:$C$204,"&lt;="&amp;$C77))</f>
        <v/>
      </c>
      <c r="J77" s="11">
        <f>IF($A77="","",IFERROR(INDEX('Prior year'!$C$5:$C$204,MATCH($A77&amp;"|"&amp;$C77,'Prior year'!$D$5:$D$204,0)),"n/a"))</f>
        <v/>
      </c>
      <c r="K77" s="9">
        <f>IF($A77="","",IF(ISNUMBER($J77),IF($J77=0,"",(($E77-$J77)/ABS($J77))*IF($F77="Lower",-1,1)),"n/a"))</f>
        <v/>
      </c>
      <c r="L77" s="10">
        <f>IF($A77="","",IFERROR(INDEX(Departments!$B$5:$B$54,MATCH($B77,Departments!$A$5:$A$54,0)),"Unmapped"))</f>
        <v/>
      </c>
    </row>
    <row r="78">
      <c r="A78" s="7" t="n"/>
      <c r="B78" s="7" t="n"/>
      <c r="C78" s="7" t="n"/>
      <c r="D78" s="8" t="n"/>
      <c r="E78" s="8" t="n"/>
      <c r="F78" s="7" t="n"/>
      <c r="G78" s="9">
        <f>IF($A78="","",IF($D78=0,"",(($E78-$D78)/ABS($D78))*IF($F78="Lower",-1,1)))</f>
        <v/>
      </c>
      <c r="H78" s="10">
        <f>IF($A78="","",IF($G78="","",IF($G78&gt;=0.05,"Ahead",IF($G78&gt;=-0.05,"On track","Behind"))))</f>
        <v/>
      </c>
      <c r="I78" s="11">
        <f>IF($A78="","",SUMIFS(Metrics!$E$5:$E$204,Metrics!$A$5:$A$204,$A78,Metrics!$C$5:$C$204,"&lt;="&amp;$C78))</f>
        <v/>
      </c>
      <c r="J78" s="11">
        <f>IF($A78="","",IFERROR(INDEX('Prior year'!$C$5:$C$204,MATCH($A78&amp;"|"&amp;$C78,'Prior year'!$D$5:$D$204,0)),"n/a"))</f>
        <v/>
      </c>
      <c r="K78" s="9">
        <f>IF($A78="","",IF(ISNUMBER($J78),IF($J78=0,"",(($E78-$J78)/ABS($J78))*IF($F78="Lower",-1,1)),"n/a"))</f>
        <v/>
      </c>
      <c r="L78" s="10">
        <f>IF($A78="","",IFERROR(INDEX(Departments!$B$5:$B$54,MATCH($B78,Departments!$A$5:$A$54,0)),"Unmapped"))</f>
        <v/>
      </c>
    </row>
    <row r="79">
      <c r="A79" s="7" t="n"/>
      <c r="B79" s="7" t="n"/>
      <c r="C79" s="7" t="n"/>
      <c r="D79" s="8" t="n"/>
      <c r="E79" s="8" t="n"/>
      <c r="F79" s="7" t="n"/>
      <c r="G79" s="9">
        <f>IF($A79="","",IF($D79=0,"",(($E79-$D79)/ABS($D79))*IF($F79="Lower",-1,1)))</f>
        <v/>
      </c>
      <c r="H79" s="10">
        <f>IF($A79="","",IF($G79="","",IF($G79&gt;=0.05,"Ahead",IF($G79&gt;=-0.05,"On track","Behind"))))</f>
        <v/>
      </c>
      <c r="I79" s="11">
        <f>IF($A79="","",SUMIFS(Metrics!$E$5:$E$204,Metrics!$A$5:$A$204,$A79,Metrics!$C$5:$C$204,"&lt;="&amp;$C79))</f>
        <v/>
      </c>
      <c r="J79" s="11">
        <f>IF($A79="","",IFERROR(INDEX('Prior year'!$C$5:$C$204,MATCH($A79&amp;"|"&amp;$C79,'Prior year'!$D$5:$D$204,0)),"n/a"))</f>
        <v/>
      </c>
      <c r="K79" s="9">
        <f>IF($A79="","",IF(ISNUMBER($J79),IF($J79=0,"",(($E79-$J79)/ABS($J79))*IF($F79="Lower",-1,1)),"n/a"))</f>
        <v/>
      </c>
      <c r="L79" s="10">
        <f>IF($A79="","",IFERROR(INDEX(Departments!$B$5:$B$54,MATCH($B79,Departments!$A$5:$A$54,0)),"Unmapped"))</f>
        <v/>
      </c>
    </row>
    <row r="80">
      <c r="A80" s="7" t="n"/>
      <c r="B80" s="7" t="n"/>
      <c r="C80" s="7" t="n"/>
      <c r="D80" s="8" t="n"/>
      <c r="E80" s="8" t="n"/>
      <c r="F80" s="7" t="n"/>
      <c r="G80" s="9">
        <f>IF($A80="","",IF($D80=0,"",(($E80-$D80)/ABS($D80))*IF($F80="Lower",-1,1)))</f>
        <v/>
      </c>
      <c r="H80" s="10">
        <f>IF($A80="","",IF($G80="","",IF($G80&gt;=0.05,"Ahead",IF($G80&gt;=-0.05,"On track","Behind"))))</f>
        <v/>
      </c>
      <c r="I80" s="11">
        <f>IF($A80="","",SUMIFS(Metrics!$E$5:$E$204,Metrics!$A$5:$A$204,$A80,Metrics!$C$5:$C$204,"&lt;="&amp;$C80))</f>
        <v/>
      </c>
      <c r="J80" s="11">
        <f>IF($A80="","",IFERROR(INDEX('Prior year'!$C$5:$C$204,MATCH($A80&amp;"|"&amp;$C80,'Prior year'!$D$5:$D$204,0)),"n/a"))</f>
        <v/>
      </c>
      <c r="K80" s="9">
        <f>IF($A80="","",IF(ISNUMBER($J80),IF($J80=0,"",(($E80-$J80)/ABS($J80))*IF($F80="Lower",-1,1)),"n/a"))</f>
        <v/>
      </c>
      <c r="L80" s="10">
        <f>IF($A80="","",IFERROR(INDEX(Departments!$B$5:$B$54,MATCH($B80,Departments!$A$5:$A$54,0)),"Unmapped"))</f>
        <v/>
      </c>
    </row>
    <row r="81">
      <c r="A81" s="7" t="n"/>
      <c r="B81" s="7" t="n"/>
      <c r="C81" s="7" t="n"/>
      <c r="D81" s="8" t="n"/>
      <c r="E81" s="8" t="n"/>
      <c r="F81" s="7" t="n"/>
      <c r="G81" s="9">
        <f>IF($A81="","",IF($D81=0,"",(($E81-$D81)/ABS($D81))*IF($F81="Lower",-1,1)))</f>
        <v/>
      </c>
      <c r="H81" s="10">
        <f>IF($A81="","",IF($G81="","",IF($G81&gt;=0.05,"Ahead",IF($G81&gt;=-0.05,"On track","Behind"))))</f>
        <v/>
      </c>
      <c r="I81" s="11">
        <f>IF($A81="","",SUMIFS(Metrics!$E$5:$E$204,Metrics!$A$5:$A$204,$A81,Metrics!$C$5:$C$204,"&lt;="&amp;$C81))</f>
        <v/>
      </c>
      <c r="J81" s="11">
        <f>IF($A81="","",IFERROR(INDEX('Prior year'!$C$5:$C$204,MATCH($A81&amp;"|"&amp;$C81,'Prior year'!$D$5:$D$204,0)),"n/a"))</f>
        <v/>
      </c>
      <c r="K81" s="9">
        <f>IF($A81="","",IF(ISNUMBER($J81),IF($J81=0,"",(($E81-$J81)/ABS($J81))*IF($F81="Lower",-1,1)),"n/a"))</f>
        <v/>
      </c>
      <c r="L81" s="10">
        <f>IF($A81="","",IFERROR(INDEX(Departments!$B$5:$B$54,MATCH($B81,Departments!$A$5:$A$54,0)),"Unmapped"))</f>
        <v/>
      </c>
    </row>
    <row r="82">
      <c r="A82" s="7" t="n"/>
      <c r="B82" s="7" t="n"/>
      <c r="C82" s="7" t="n"/>
      <c r="D82" s="8" t="n"/>
      <c r="E82" s="8" t="n"/>
      <c r="F82" s="7" t="n"/>
      <c r="G82" s="9">
        <f>IF($A82="","",IF($D82=0,"",(($E82-$D82)/ABS($D82))*IF($F82="Lower",-1,1)))</f>
        <v/>
      </c>
      <c r="H82" s="10">
        <f>IF($A82="","",IF($G82="","",IF($G82&gt;=0.05,"Ahead",IF($G82&gt;=-0.05,"On track","Behind"))))</f>
        <v/>
      </c>
      <c r="I82" s="11">
        <f>IF($A82="","",SUMIFS(Metrics!$E$5:$E$204,Metrics!$A$5:$A$204,$A82,Metrics!$C$5:$C$204,"&lt;="&amp;$C82))</f>
        <v/>
      </c>
      <c r="J82" s="11">
        <f>IF($A82="","",IFERROR(INDEX('Prior year'!$C$5:$C$204,MATCH($A82&amp;"|"&amp;$C82,'Prior year'!$D$5:$D$204,0)),"n/a"))</f>
        <v/>
      </c>
      <c r="K82" s="9">
        <f>IF($A82="","",IF(ISNUMBER($J82),IF($J82=0,"",(($E82-$J82)/ABS($J82))*IF($F82="Lower",-1,1)),"n/a"))</f>
        <v/>
      </c>
      <c r="L82" s="10">
        <f>IF($A82="","",IFERROR(INDEX(Departments!$B$5:$B$54,MATCH($B82,Departments!$A$5:$A$54,0)),"Unmapped"))</f>
        <v/>
      </c>
    </row>
    <row r="83">
      <c r="A83" s="7" t="n"/>
      <c r="B83" s="7" t="n"/>
      <c r="C83" s="7" t="n"/>
      <c r="D83" s="8" t="n"/>
      <c r="E83" s="8" t="n"/>
      <c r="F83" s="7" t="n"/>
      <c r="G83" s="9">
        <f>IF($A83="","",IF($D83=0,"",(($E83-$D83)/ABS($D83))*IF($F83="Lower",-1,1)))</f>
        <v/>
      </c>
      <c r="H83" s="10">
        <f>IF($A83="","",IF($G83="","",IF($G83&gt;=0.05,"Ahead",IF($G83&gt;=-0.05,"On track","Behind"))))</f>
        <v/>
      </c>
      <c r="I83" s="11">
        <f>IF($A83="","",SUMIFS(Metrics!$E$5:$E$204,Metrics!$A$5:$A$204,$A83,Metrics!$C$5:$C$204,"&lt;="&amp;$C83))</f>
        <v/>
      </c>
      <c r="J83" s="11">
        <f>IF($A83="","",IFERROR(INDEX('Prior year'!$C$5:$C$204,MATCH($A83&amp;"|"&amp;$C83,'Prior year'!$D$5:$D$204,0)),"n/a"))</f>
        <v/>
      </c>
      <c r="K83" s="9">
        <f>IF($A83="","",IF(ISNUMBER($J83),IF($J83=0,"",(($E83-$J83)/ABS($J83))*IF($F83="Lower",-1,1)),"n/a"))</f>
        <v/>
      </c>
      <c r="L83" s="10">
        <f>IF($A83="","",IFERROR(INDEX(Departments!$B$5:$B$54,MATCH($B83,Departments!$A$5:$A$54,0)),"Unmapped"))</f>
        <v/>
      </c>
    </row>
    <row r="84">
      <c r="A84" s="7" t="n"/>
      <c r="B84" s="7" t="n"/>
      <c r="C84" s="7" t="n"/>
      <c r="D84" s="8" t="n"/>
      <c r="E84" s="8" t="n"/>
      <c r="F84" s="7" t="n"/>
      <c r="G84" s="9">
        <f>IF($A84="","",IF($D84=0,"",(($E84-$D84)/ABS($D84))*IF($F84="Lower",-1,1)))</f>
        <v/>
      </c>
      <c r="H84" s="10">
        <f>IF($A84="","",IF($G84="","",IF($G84&gt;=0.05,"Ahead",IF($G84&gt;=-0.05,"On track","Behind"))))</f>
        <v/>
      </c>
      <c r="I84" s="11">
        <f>IF($A84="","",SUMIFS(Metrics!$E$5:$E$204,Metrics!$A$5:$A$204,$A84,Metrics!$C$5:$C$204,"&lt;="&amp;$C84))</f>
        <v/>
      </c>
      <c r="J84" s="11">
        <f>IF($A84="","",IFERROR(INDEX('Prior year'!$C$5:$C$204,MATCH($A84&amp;"|"&amp;$C84,'Prior year'!$D$5:$D$204,0)),"n/a"))</f>
        <v/>
      </c>
      <c r="K84" s="9">
        <f>IF($A84="","",IF(ISNUMBER($J84),IF($J84=0,"",(($E84-$J84)/ABS($J84))*IF($F84="Lower",-1,1)),"n/a"))</f>
        <v/>
      </c>
      <c r="L84" s="10">
        <f>IF($A84="","",IFERROR(INDEX(Departments!$B$5:$B$54,MATCH($B84,Departments!$A$5:$A$54,0)),"Unmapped"))</f>
        <v/>
      </c>
    </row>
    <row r="85">
      <c r="A85" s="7" t="n"/>
      <c r="B85" s="7" t="n"/>
      <c r="C85" s="7" t="n"/>
      <c r="D85" s="8" t="n"/>
      <c r="E85" s="8" t="n"/>
      <c r="F85" s="7" t="n"/>
      <c r="G85" s="9">
        <f>IF($A85="","",IF($D85=0,"",(($E85-$D85)/ABS($D85))*IF($F85="Lower",-1,1)))</f>
        <v/>
      </c>
      <c r="H85" s="10">
        <f>IF($A85="","",IF($G85="","",IF($G85&gt;=0.05,"Ahead",IF($G85&gt;=-0.05,"On track","Behind"))))</f>
        <v/>
      </c>
      <c r="I85" s="11">
        <f>IF($A85="","",SUMIFS(Metrics!$E$5:$E$204,Metrics!$A$5:$A$204,$A85,Metrics!$C$5:$C$204,"&lt;="&amp;$C85))</f>
        <v/>
      </c>
      <c r="J85" s="11">
        <f>IF($A85="","",IFERROR(INDEX('Prior year'!$C$5:$C$204,MATCH($A85&amp;"|"&amp;$C85,'Prior year'!$D$5:$D$204,0)),"n/a"))</f>
        <v/>
      </c>
      <c r="K85" s="9">
        <f>IF($A85="","",IF(ISNUMBER($J85),IF($J85=0,"",(($E85-$J85)/ABS($J85))*IF($F85="Lower",-1,1)),"n/a"))</f>
        <v/>
      </c>
      <c r="L85" s="10">
        <f>IF($A85="","",IFERROR(INDEX(Departments!$B$5:$B$54,MATCH($B85,Departments!$A$5:$A$54,0)),"Unmapped"))</f>
        <v/>
      </c>
    </row>
    <row r="86">
      <c r="A86" s="7" t="n"/>
      <c r="B86" s="7" t="n"/>
      <c r="C86" s="7" t="n"/>
      <c r="D86" s="8" t="n"/>
      <c r="E86" s="8" t="n"/>
      <c r="F86" s="7" t="n"/>
      <c r="G86" s="9">
        <f>IF($A86="","",IF($D86=0,"",(($E86-$D86)/ABS($D86))*IF($F86="Lower",-1,1)))</f>
        <v/>
      </c>
      <c r="H86" s="10">
        <f>IF($A86="","",IF($G86="","",IF($G86&gt;=0.05,"Ahead",IF($G86&gt;=-0.05,"On track","Behind"))))</f>
        <v/>
      </c>
      <c r="I86" s="11">
        <f>IF($A86="","",SUMIFS(Metrics!$E$5:$E$204,Metrics!$A$5:$A$204,$A86,Metrics!$C$5:$C$204,"&lt;="&amp;$C86))</f>
        <v/>
      </c>
      <c r="J86" s="11">
        <f>IF($A86="","",IFERROR(INDEX('Prior year'!$C$5:$C$204,MATCH($A86&amp;"|"&amp;$C86,'Prior year'!$D$5:$D$204,0)),"n/a"))</f>
        <v/>
      </c>
      <c r="K86" s="9">
        <f>IF($A86="","",IF(ISNUMBER($J86),IF($J86=0,"",(($E86-$J86)/ABS($J86))*IF($F86="Lower",-1,1)),"n/a"))</f>
        <v/>
      </c>
      <c r="L86" s="10">
        <f>IF($A86="","",IFERROR(INDEX(Departments!$B$5:$B$54,MATCH($B86,Departments!$A$5:$A$54,0)),"Unmapped"))</f>
        <v/>
      </c>
    </row>
    <row r="87">
      <c r="A87" s="7" t="n"/>
      <c r="B87" s="7" t="n"/>
      <c r="C87" s="7" t="n"/>
      <c r="D87" s="8" t="n"/>
      <c r="E87" s="8" t="n"/>
      <c r="F87" s="7" t="n"/>
      <c r="G87" s="9">
        <f>IF($A87="","",IF($D87=0,"",(($E87-$D87)/ABS($D87))*IF($F87="Lower",-1,1)))</f>
        <v/>
      </c>
      <c r="H87" s="10">
        <f>IF($A87="","",IF($G87="","",IF($G87&gt;=0.05,"Ahead",IF($G87&gt;=-0.05,"On track","Behind"))))</f>
        <v/>
      </c>
      <c r="I87" s="11">
        <f>IF($A87="","",SUMIFS(Metrics!$E$5:$E$204,Metrics!$A$5:$A$204,$A87,Metrics!$C$5:$C$204,"&lt;="&amp;$C87))</f>
        <v/>
      </c>
      <c r="J87" s="11">
        <f>IF($A87="","",IFERROR(INDEX('Prior year'!$C$5:$C$204,MATCH($A87&amp;"|"&amp;$C87,'Prior year'!$D$5:$D$204,0)),"n/a"))</f>
        <v/>
      </c>
      <c r="K87" s="9">
        <f>IF($A87="","",IF(ISNUMBER($J87),IF($J87=0,"",(($E87-$J87)/ABS($J87))*IF($F87="Lower",-1,1)),"n/a"))</f>
        <v/>
      </c>
      <c r="L87" s="10">
        <f>IF($A87="","",IFERROR(INDEX(Departments!$B$5:$B$54,MATCH($B87,Departments!$A$5:$A$54,0)),"Unmapped"))</f>
        <v/>
      </c>
    </row>
    <row r="88">
      <c r="A88" s="7" t="n"/>
      <c r="B88" s="7" t="n"/>
      <c r="C88" s="7" t="n"/>
      <c r="D88" s="8" t="n"/>
      <c r="E88" s="8" t="n"/>
      <c r="F88" s="7" t="n"/>
      <c r="G88" s="9">
        <f>IF($A88="","",IF($D88=0,"",(($E88-$D88)/ABS($D88))*IF($F88="Lower",-1,1)))</f>
        <v/>
      </c>
      <c r="H88" s="10">
        <f>IF($A88="","",IF($G88="","",IF($G88&gt;=0.05,"Ahead",IF($G88&gt;=-0.05,"On track","Behind"))))</f>
        <v/>
      </c>
      <c r="I88" s="11">
        <f>IF($A88="","",SUMIFS(Metrics!$E$5:$E$204,Metrics!$A$5:$A$204,$A88,Metrics!$C$5:$C$204,"&lt;="&amp;$C88))</f>
        <v/>
      </c>
      <c r="J88" s="11">
        <f>IF($A88="","",IFERROR(INDEX('Prior year'!$C$5:$C$204,MATCH($A88&amp;"|"&amp;$C88,'Prior year'!$D$5:$D$204,0)),"n/a"))</f>
        <v/>
      </c>
      <c r="K88" s="9">
        <f>IF($A88="","",IF(ISNUMBER($J88),IF($J88=0,"",(($E88-$J88)/ABS($J88))*IF($F88="Lower",-1,1)),"n/a"))</f>
        <v/>
      </c>
      <c r="L88" s="10">
        <f>IF($A88="","",IFERROR(INDEX(Departments!$B$5:$B$54,MATCH($B88,Departments!$A$5:$A$54,0)),"Unmapped"))</f>
        <v/>
      </c>
    </row>
    <row r="89">
      <c r="A89" s="7" t="n"/>
      <c r="B89" s="7" t="n"/>
      <c r="C89" s="7" t="n"/>
      <c r="D89" s="8" t="n"/>
      <c r="E89" s="8" t="n"/>
      <c r="F89" s="7" t="n"/>
      <c r="G89" s="9">
        <f>IF($A89="","",IF($D89=0,"",(($E89-$D89)/ABS($D89))*IF($F89="Lower",-1,1)))</f>
        <v/>
      </c>
      <c r="H89" s="10">
        <f>IF($A89="","",IF($G89="","",IF($G89&gt;=0.05,"Ahead",IF($G89&gt;=-0.05,"On track","Behind"))))</f>
        <v/>
      </c>
      <c r="I89" s="11">
        <f>IF($A89="","",SUMIFS(Metrics!$E$5:$E$204,Metrics!$A$5:$A$204,$A89,Metrics!$C$5:$C$204,"&lt;="&amp;$C89))</f>
        <v/>
      </c>
      <c r="J89" s="11">
        <f>IF($A89="","",IFERROR(INDEX('Prior year'!$C$5:$C$204,MATCH($A89&amp;"|"&amp;$C89,'Prior year'!$D$5:$D$204,0)),"n/a"))</f>
        <v/>
      </c>
      <c r="K89" s="9">
        <f>IF($A89="","",IF(ISNUMBER($J89),IF($J89=0,"",(($E89-$J89)/ABS($J89))*IF($F89="Lower",-1,1)),"n/a"))</f>
        <v/>
      </c>
      <c r="L89" s="10">
        <f>IF($A89="","",IFERROR(INDEX(Departments!$B$5:$B$54,MATCH($B89,Departments!$A$5:$A$54,0)),"Unmapped"))</f>
        <v/>
      </c>
    </row>
    <row r="90">
      <c r="A90" s="7" t="n"/>
      <c r="B90" s="7" t="n"/>
      <c r="C90" s="7" t="n"/>
      <c r="D90" s="8" t="n"/>
      <c r="E90" s="8" t="n"/>
      <c r="F90" s="7" t="n"/>
      <c r="G90" s="9">
        <f>IF($A90="","",IF($D90=0,"",(($E90-$D90)/ABS($D90))*IF($F90="Lower",-1,1)))</f>
        <v/>
      </c>
      <c r="H90" s="10">
        <f>IF($A90="","",IF($G90="","",IF($G90&gt;=0.05,"Ahead",IF($G90&gt;=-0.05,"On track","Behind"))))</f>
        <v/>
      </c>
      <c r="I90" s="11">
        <f>IF($A90="","",SUMIFS(Metrics!$E$5:$E$204,Metrics!$A$5:$A$204,$A90,Metrics!$C$5:$C$204,"&lt;="&amp;$C90))</f>
        <v/>
      </c>
      <c r="J90" s="11">
        <f>IF($A90="","",IFERROR(INDEX('Prior year'!$C$5:$C$204,MATCH($A90&amp;"|"&amp;$C90,'Prior year'!$D$5:$D$204,0)),"n/a"))</f>
        <v/>
      </c>
      <c r="K90" s="9">
        <f>IF($A90="","",IF(ISNUMBER($J90),IF($J90=0,"",(($E90-$J90)/ABS($J90))*IF($F90="Lower",-1,1)),"n/a"))</f>
        <v/>
      </c>
      <c r="L90" s="10">
        <f>IF($A90="","",IFERROR(INDEX(Departments!$B$5:$B$54,MATCH($B90,Departments!$A$5:$A$54,0)),"Unmapped"))</f>
        <v/>
      </c>
    </row>
    <row r="91">
      <c r="A91" s="7" t="n"/>
      <c r="B91" s="7" t="n"/>
      <c r="C91" s="7" t="n"/>
      <c r="D91" s="8" t="n"/>
      <c r="E91" s="8" t="n"/>
      <c r="F91" s="7" t="n"/>
      <c r="G91" s="9">
        <f>IF($A91="","",IF($D91=0,"",(($E91-$D91)/ABS($D91))*IF($F91="Lower",-1,1)))</f>
        <v/>
      </c>
      <c r="H91" s="10">
        <f>IF($A91="","",IF($G91="","",IF($G91&gt;=0.05,"Ahead",IF($G91&gt;=-0.05,"On track","Behind"))))</f>
        <v/>
      </c>
      <c r="I91" s="11">
        <f>IF($A91="","",SUMIFS(Metrics!$E$5:$E$204,Metrics!$A$5:$A$204,$A91,Metrics!$C$5:$C$204,"&lt;="&amp;$C91))</f>
        <v/>
      </c>
      <c r="J91" s="11">
        <f>IF($A91="","",IFERROR(INDEX('Prior year'!$C$5:$C$204,MATCH($A91&amp;"|"&amp;$C91,'Prior year'!$D$5:$D$204,0)),"n/a"))</f>
        <v/>
      </c>
      <c r="K91" s="9">
        <f>IF($A91="","",IF(ISNUMBER($J91),IF($J91=0,"",(($E91-$J91)/ABS($J91))*IF($F91="Lower",-1,1)),"n/a"))</f>
        <v/>
      </c>
      <c r="L91" s="10">
        <f>IF($A91="","",IFERROR(INDEX(Departments!$B$5:$B$54,MATCH($B91,Departments!$A$5:$A$54,0)),"Unmapped"))</f>
        <v/>
      </c>
    </row>
    <row r="92">
      <c r="A92" s="7" t="n"/>
      <c r="B92" s="7" t="n"/>
      <c r="C92" s="7" t="n"/>
      <c r="D92" s="8" t="n"/>
      <c r="E92" s="8" t="n"/>
      <c r="F92" s="7" t="n"/>
      <c r="G92" s="9">
        <f>IF($A92="","",IF($D92=0,"",(($E92-$D92)/ABS($D92))*IF($F92="Lower",-1,1)))</f>
        <v/>
      </c>
      <c r="H92" s="10">
        <f>IF($A92="","",IF($G92="","",IF($G92&gt;=0.05,"Ahead",IF($G92&gt;=-0.05,"On track","Behind"))))</f>
        <v/>
      </c>
      <c r="I92" s="11">
        <f>IF($A92="","",SUMIFS(Metrics!$E$5:$E$204,Metrics!$A$5:$A$204,$A92,Metrics!$C$5:$C$204,"&lt;="&amp;$C92))</f>
        <v/>
      </c>
      <c r="J92" s="11">
        <f>IF($A92="","",IFERROR(INDEX('Prior year'!$C$5:$C$204,MATCH($A92&amp;"|"&amp;$C92,'Prior year'!$D$5:$D$204,0)),"n/a"))</f>
        <v/>
      </c>
      <c r="K92" s="9">
        <f>IF($A92="","",IF(ISNUMBER($J92),IF($J92=0,"",(($E92-$J92)/ABS($J92))*IF($F92="Lower",-1,1)),"n/a"))</f>
        <v/>
      </c>
      <c r="L92" s="10">
        <f>IF($A92="","",IFERROR(INDEX(Departments!$B$5:$B$54,MATCH($B92,Departments!$A$5:$A$54,0)),"Unmapped"))</f>
        <v/>
      </c>
    </row>
    <row r="93">
      <c r="A93" s="7" t="n"/>
      <c r="B93" s="7" t="n"/>
      <c r="C93" s="7" t="n"/>
      <c r="D93" s="8" t="n"/>
      <c r="E93" s="8" t="n"/>
      <c r="F93" s="7" t="n"/>
      <c r="G93" s="9">
        <f>IF($A93="","",IF($D93=0,"",(($E93-$D93)/ABS($D93))*IF($F93="Lower",-1,1)))</f>
        <v/>
      </c>
      <c r="H93" s="10">
        <f>IF($A93="","",IF($G93="","",IF($G93&gt;=0.05,"Ahead",IF($G93&gt;=-0.05,"On track","Behind"))))</f>
        <v/>
      </c>
      <c r="I93" s="11">
        <f>IF($A93="","",SUMIFS(Metrics!$E$5:$E$204,Metrics!$A$5:$A$204,$A93,Metrics!$C$5:$C$204,"&lt;="&amp;$C93))</f>
        <v/>
      </c>
      <c r="J93" s="11">
        <f>IF($A93="","",IFERROR(INDEX('Prior year'!$C$5:$C$204,MATCH($A93&amp;"|"&amp;$C93,'Prior year'!$D$5:$D$204,0)),"n/a"))</f>
        <v/>
      </c>
      <c r="K93" s="9">
        <f>IF($A93="","",IF(ISNUMBER($J93),IF($J93=0,"",(($E93-$J93)/ABS($J93))*IF($F93="Lower",-1,1)),"n/a"))</f>
        <v/>
      </c>
      <c r="L93" s="10">
        <f>IF($A93="","",IFERROR(INDEX(Departments!$B$5:$B$54,MATCH($B93,Departments!$A$5:$A$54,0)),"Unmapped"))</f>
        <v/>
      </c>
    </row>
    <row r="94">
      <c r="A94" s="7" t="n"/>
      <c r="B94" s="7" t="n"/>
      <c r="C94" s="7" t="n"/>
      <c r="D94" s="8" t="n"/>
      <c r="E94" s="8" t="n"/>
      <c r="F94" s="7" t="n"/>
      <c r="G94" s="9">
        <f>IF($A94="","",IF($D94=0,"",(($E94-$D94)/ABS($D94))*IF($F94="Lower",-1,1)))</f>
        <v/>
      </c>
      <c r="H94" s="10">
        <f>IF($A94="","",IF($G94="","",IF($G94&gt;=0.05,"Ahead",IF($G94&gt;=-0.05,"On track","Behind"))))</f>
        <v/>
      </c>
      <c r="I94" s="11">
        <f>IF($A94="","",SUMIFS(Metrics!$E$5:$E$204,Metrics!$A$5:$A$204,$A94,Metrics!$C$5:$C$204,"&lt;="&amp;$C94))</f>
        <v/>
      </c>
      <c r="J94" s="11">
        <f>IF($A94="","",IFERROR(INDEX('Prior year'!$C$5:$C$204,MATCH($A94&amp;"|"&amp;$C94,'Prior year'!$D$5:$D$204,0)),"n/a"))</f>
        <v/>
      </c>
      <c r="K94" s="9">
        <f>IF($A94="","",IF(ISNUMBER($J94),IF($J94=0,"",(($E94-$J94)/ABS($J94))*IF($F94="Lower",-1,1)),"n/a"))</f>
        <v/>
      </c>
      <c r="L94" s="10">
        <f>IF($A94="","",IFERROR(INDEX(Departments!$B$5:$B$54,MATCH($B94,Departments!$A$5:$A$54,0)),"Unmapped"))</f>
        <v/>
      </c>
    </row>
    <row r="95">
      <c r="A95" s="7" t="n"/>
      <c r="B95" s="7" t="n"/>
      <c r="C95" s="7" t="n"/>
      <c r="D95" s="8" t="n"/>
      <c r="E95" s="8" t="n"/>
      <c r="F95" s="7" t="n"/>
      <c r="G95" s="9">
        <f>IF($A95="","",IF($D95=0,"",(($E95-$D95)/ABS($D95))*IF($F95="Lower",-1,1)))</f>
        <v/>
      </c>
      <c r="H95" s="10">
        <f>IF($A95="","",IF($G95="","",IF($G95&gt;=0.05,"Ahead",IF($G95&gt;=-0.05,"On track","Behind"))))</f>
        <v/>
      </c>
      <c r="I95" s="11">
        <f>IF($A95="","",SUMIFS(Metrics!$E$5:$E$204,Metrics!$A$5:$A$204,$A95,Metrics!$C$5:$C$204,"&lt;="&amp;$C95))</f>
        <v/>
      </c>
      <c r="J95" s="11">
        <f>IF($A95="","",IFERROR(INDEX('Prior year'!$C$5:$C$204,MATCH($A95&amp;"|"&amp;$C95,'Prior year'!$D$5:$D$204,0)),"n/a"))</f>
        <v/>
      </c>
      <c r="K95" s="9">
        <f>IF($A95="","",IF(ISNUMBER($J95),IF($J95=0,"",(($E95-$J95)/ABS($J95))*IF($F95="Lower",-1,1)),"n/a"))</f>
        <v/>
      </c>
      <c r="L95" s="10">
        <f>IF($A95="","",IFERROR(INDEX(Departments!$B$5:$B$54,MATCH($B95,Departments!$A$5:$A$54,0)),"Unmapped"))</f>
        <v/>
      </c>
    </row>
    <row r="96">
      <c r="A96" s="7" t="n"/>
      <c r="B96" s="7" t="n"/>
      <c r="C96" s="7" t="n"/>
      <c r="D96" s="8" t="n"/>
      <c r="E96" s="8" t="n"/>
      <c r="F96" s="7" t="n"/>
      <c r="G96" s="9">
        <f>IF($A96="","",IF($D96=0,"",(($E96-$D96)/ABS($D96))*IF($F96="Lower",-1,1)))</f>
        <v/>
      </c>
      <c r="H96" s="10">
        <f>IF($A96="","",IF($G96="","",IF($G96&gt;=0.05,"Ahead",IF($G96&gt;=-0.05,"On track","Behind"))))</f>
        <v/>
      </c>
      <c r="I96" s="11">
        <f>IF($A96="","",SUMIFS(Metrics!$E$5:$E$204,Metrics!$A$5:$A$204,$A96,Metrics!$C$5:$C$204,"&lt;="&amp;$C96))</f>
        <v/>
      </c>
      <c r="J96" s="11">
        <f>IF($A96="","",IFERROR(INDEX('Prior year'!$C$5:$C$204,MATCH($A96&amp;"|"&amp;$C96,'Prior year'!$D$5:$D$204,0)),"n/a"))</f>
        <v/>
      </c>
      <c r="K96" s="9">
        <f>IF($A96="","",IF(ISNUMBER($J96),IF($J96=0,"",(($E96-$J96)/ABS($J96))*IF($F96="Lower",-1,1)),"n/a"))</f>
        <v/>
      </c>
      <c r="L96" s="10">
        <f>IF($A96="","",IFERROR(INDEX(Departments!$B$5:$B$54,MATCH($B96,Departments!$A$5:$A$54,0)),"Unmapped"))</f>
        <v/>
      </c>
    </row>
    <row r="97">
      <c r="A97" s="7" t="n"/>
      <c r="B97" s="7" t="n"/>
      <c r="C97" s="7" t="n"/>
      <c r="D97" s="8" t="n"/>
      <c r="E97" s="8" t="n"/>
      <c r="F97" s="7" t="n"/>
      <c r="G97" s="9">
        <f>IF($A97="","",IF($D97=0,"",(($E97-$D97)/ABS($D97))*IF($F97="Lower",-1,1)))</f>
        <v/>
      </c>
      <c r="H97" s="10">
        <f>IF($A97="","",IF($G97="","",IF($G97&gt;=0.05,"Ahead",IF($G97&gt;=-0.05,"On track","Behind"))))</f>
        <v/>
      </c>
      <c r="I97" s="11">
        <f>IF($A97="","",SUMIFS(Metrics!$E$5:$E$204,Metrics!$A$5:$A$204,$A97,Metrics!$C$5:$C$204,"&lt;="&amp;$C97))</f>
        <v/>
      </c>
      <c r="J97" s="11">
        <f>IF($A97="","",IFERROR(INDEX('Prior year'!$C$5:$C$204,MATCH($A97&amp;"|"&amp;$C97,'Prior year'!$D$5:$D$204,0)),"n/a"))</f>
        <v/>
      </c>
      <c r="K97" s="9">
        <f>IF($A97="","",IF(ISNUMBER($J97),IF($J97=0,"",(($E97-$J97)/ABS($J97))*IF($F97="Lower",-1,1)),"n/a"))</f>
        <v/>
      </c>
      <c r="L97" s="10">
        <f>IF($A97="","",IFERROR(INDEX(Departments!$B$5:$B$54,MATCH($B97,Departments!$A$5:$A$54,0)),"Unmapped"))</f>
        <v/>
      </c>
    </row>
    <row r="98">
      <c r="A98" s="7" t="n"/>
      <c r="B98" s="7" t="n"/>
      <c r="C98" s="7" t="n"/>
      <c r="D98" s="8" t="n"/>
      <c r="E98" s="8" t="n"/>
      <c r="F98" s="7" t="n"/>
      <c r="G98" s="9">
        <f>IF($A98="","",IF($D98=0,"",(($E98-$D98)/ABS($D98))*IF($F98="Lower",-1,1)))</f>
        <v/>
      </c>
      <c r="H98" s="10">
        <f>IF($A98="","",IF($G98="","",IF($G98&gt;=0.05,"Ahead",IF($G98&gt;=-0.05,"On track","Behind"))))</f>
        <v/>
      </c>
      <c r="I98" s="11">
        <f>IF($A98="","",SUMIFS(Metrics!$E$5:$E$204,Metrics!$A$5:$A$204,$A98,Metrics!$C$5:$C$204,"&lt;="&amp;$C98))</f>
        <v/>
      </c>
      <c r="J98" s="11">
        <f>IF($A98="","",IFERROR(INDEX('Prior year'!$C$5:$C$204,MATCH($A98&amp;"|"&amp;$C98,'Prior year'!$D$5:$D$204,0)),"n/a"))</f>
        <v/>
      </c>
      <c r="K98" s="9">
        <f>IF($A98="","",IF(ISNUMBER($J98),IF($J98=0,"",(($E98-$J98)/ABS($J98))*IF($F98="Lower",-1,1)),"n/a"))</f>
        <v/>
      </c>
      <c r="L98" s="10">
        <f>IF($A98="","",IFERROR(INDEX(Departments!$B$5:$B$54,MATCH($B98,Departments!$A$5:$A$54,0)),"Unmapped"))</f>
        <v/>
      </c>
    </row>
    <row r="99">
      <c r="A99" s="7" t="n"/>
      <c r="B99" s="7" t="n"/>
      <c r="C99" s="7" t="n"/>
      <c r="D99" s="8" t="n"/>
      <c r="E99" s="8" t="n"/>
      <c r="F99" s="7" t="n"/>
      <c r="G99" s="9">
        <f>IF($A99="","",IF($D99=0,"",(($E99-$D99)/ABS($D99))*IF($F99="Lower",-1,1)))</f>
        <v/>
      </c>
      <c r="H99" s="10">
        <f>IF($A99="","",IF($G99="","",IF($G99&gt;=0.05,"Ahead",IF($G99&gt;=-0.05,"On track","Behind"))))</f>
        <v/>
      </c>
      <c r="I99" s="11">
        <f>IF($A99="","",SUMIFS(Metrics!$E$5:$E$204,Metrics!$A$5:$A$204,$A99,Metrics!$C$5:$C$204,"&lt;="&amp;$C99))</f>
        <v/>
      </c>
      <c r="J99" s="11">
        <f>IF($A99="","",IFERROR(INDEX('Prior year'!$C$5:$C$204,MATCH($A99&amp;"|"&amp;$C99,'Prior year'!$D$5:$D$204,0)),"n/a"))</f>
        <v/>
      </c>
      <c r="K99" s="9">
        <f>IF($A99="","",IF(ISNUMBER($J99),IF($J99=0,"",(($E99-$J99)/ABS($J99))*IF($F99="Lower",-1,1)),"n/a"))</f>
        <v/>
      </c>
      <c r="L99" s="10">
        <f>IF($A99="","",IFERROR(INDEX(Departments!$B$5:$B$54,MATCH($B99,Departments!$A$5:$A$54,0)),"Unmapped"))</f>
        <v/>
      </c>
    </row>
    <row r="100">
      <c r="A100" s="7" t="n"/>
      <c r="B100" s="7" t="n"/>
      <c r="C100" s="7" t="n"/>
      <c r="D100" s="8" t="n"/>
      <c r="E100" s="8" t="n"/>
      <c r="F100" s="7" t="n"/>
      <c r="G100" s="9">
        <f>IF($A100="","",IF($D100=0,"",(($E100-$D100)/ABS($D100))*IF($F100="Lower",-1,1)))</f>
        <v/>
      </c>
      <c r="H100" s="10">
        <f>IF($A100="","",IF($G100="","",IF($G100&gt;=0.05,"Ahead",IF($G100&gt;=-0.05,"On track","Behind"))))</f>
        <v/>
      </c>
      <c r="I100" s="11">
        <f>IF($A100="","",SUMIFS(Metrics!$E$5:$E$204,Metrics!$A$5:$A$204,$A100,Metrics!$C$5:$C$204,"&lt;="&amp;$C100))</f>
        <v/>
      </c>
      <c r="J100" s="11">
        <f>IF($A100="","",IFERROR(INDEX('Prior year'!$C$5:$C$204,MATCH($A100&amp;"|"&amp;$C100,'Prior year'!$D$5:$D$204,0)),"n/a"))</f>
        <v/>
      </c>
      <c r="K100" s="9">
        <f>IF($A100="","",IF(ISNUMBER($J100),IF($J100=0,"",(($E100-$J100)/ABS($J100))*IF($F100="Lower",-1,1)),"n/a"))</f>
        <v/>
      </c>
      <c r="L100" s="10">
        <f>IF($A100="","",IFERROR(INDEX(Departments!$B$5:$B$54,MATCH($B100,Departments!$A$5:$A$54,0)),"Unmapped"))</f>
        <v/>
      </c>
    </row>
    <row r="101">
      <c r="A101" s="7" t="n"/>
      <c r="B101" s="7" t="n"/>
      <c r="C101" s="7" t="n"/>
      <c r="D101" s="8" t="n"/>
      <c r="E101" s="8" t="n"/>
      <c r="F101" s="7" t="n"/>
      <c r="G101" s="9">
        <f>IF($A101="","",IF($D101=0,"",(($E101-$D101)/ABS($D101))*IF($F101="Lower",-1,1)))</f>
        <v/>
      </c>
      <c r="H101" s="10">
        <f>IF($A101="","",IF($G101="","",IF($G101&gt;=0.05,"Ahead",IF($G101&gt;=-0.05,"On track","Behind"))))</f>
        <v/>
      </c>
      <c r="I101" s="11">
        <f>IF($A101="","",SUMIFS(Metrics!$E$5:$E$204,Metrics!$A$5:$A$204,$A101,Metrics!$C$5:$C$204,"&lt;="&amp;$C101))</f>
        <v/>
      </c>
      <c r="J101" s="11">
        <f>IF($A101="","",IFERROR(INDEX('Prior year'!$C$5:$C$204,MATCH($A101&amp;"|"&amp;$C101,'Prior year'!$D$5:$D$204,0)),"n/a"))</f>
        <v/>
      </c>
      <c r="K101" s="9">
        <f>IF($A101="","",IF(ISNUMBER($J101),IF($J101=0,"",(($E101-$J101)/ABS($J101))*IF($F101="Lower",-1,1)),"n/a"))</f>
        <v/>
      </c>
      <c r="L101" s="10">
        <f>IF($A101="","",IFERROR(INDEX(Departments!$B$5:$B$54,MATCH($B101,Departments!$A$5:$A$54,0)),"Unmapped"))</f>
        <v/>
      </c>
    </row>
    <row r="102">
      <c r="A102" s="7" t="n"/>
      <c r="B102" s="7" t="n"/>
      <c r="C102" s="7" t="n"/>
      <c r="D102" s="8" t="n"/>
      <c r="E102" s="8" t="n"/>
      <c r="F102" s="7" t="n"/>
      <c r="G102" s="9">
        <f>IF($A102="","",IF($D102=0,"",(($E102-$D102)/ABS($D102))*IF($F102="Lower",-1,1)))</f>
        <v/>
      </c>
      <c r="H102" s="10">
        <f>IF($A102="","",IF($G102="","",IF($G102&gt;=0.05,"Ahead",IF($G102&gt;=-0.05,"On track","Behind"))))</f>
        <v/>
      </c>
      <c r="I102" s="11">
        <f>IF($A102="","",SUMIFS(Metrics!$E$5:$E$204,Metrics!$A$5:$A$204,$A102,Metrics!$C$5:$C$204,"&lt;="&amp;$C102))</f>
        <v/>
      </c>
      <c r="J102" s="11">
        <f>IF($A102="","",IFERROR(INDEX('Prior year'!$C$5:$C$204,MATCH($A102&amp;"|"&amp;$C102,'Prior year'!$D$5:$D$204,0)),"n/a"))</f>
        <v/>
      </c>
      <c r="K102" s="9">
        <f>IF($A102="","",IF(ISNUMBER($J102),IF($J102=0,"",(($E102-$J102)/ABS($J102))*IF($F102="Lower",-1,1)),"n/a"))</f>
        <v/>
      </c>
      <c r="L102" s="10">
        <f>IF($A102="","",IFERROR(INDEX(Departments!$B$5:$B$54,MATCH($B102,Departments!$A$5:$A$54,0)),"Unmapped"))</f>
        <v/>
      </c>
    </row>
    <row r="103">
      <c r="A103" s="7" t="n"/>
      <c r="B103" s="7" t="n"/>
      <c r="C103" s="7" t="n"/>
      <c r="D103" s="8" t="n"/>
      <c r="E103" s="8" t="n"/>
      <c r="F103" s="7" t="n"/>
      <c r="G103" s="9">
        <f>IF($A103="","",IF($D103=0,"",(($E103-$D103)/ABS($D103))*IF($F103="Lower",-1,1)))</f>
        <v/>
      </c>
      <c r="H103" s="10">
        <f>IF($A103="","",IF($G103="","",IF($G103&gt;=0.05,"Ahead",IF($G103&gt;=-0.05,"On track","Behind"))))</f>
        <v/>
      </c>
      <c r="I103" s="11">
        <f>IF($A103="","",SUMIFS(Metrics!$E$5:$E$204,Metrics!$A$5:$A$204,$A103,Metrics!$C$5:$C$204,"&lt;="&amp;$C103))</f>
        <v/>
      </c>
      <c r="J103" s="11">
        <f>IF($A103="","",IFERROR(INDEX('Prior year'!$C$5:$C$204,MATCH($A103&amp;"|"&amp;$C103,'Prior year'!$D$5:$D$204,0)),"n/a"))</f>
        <v/>
      </c>
      <c r="K103" s="9">
        <f>IF($A103="","",IF(ISNUMBER($J103),IF($J103=0,"",(($E103-$J103)/ABS($J103))*IF($F103="Lower",-1,1)),"n/a"))</f>
        <v/>
      </c>
      <c r="L103" s="10">
        <f>IF($A103="","",IFERROR(INDEX(Departments!$B$5:$B$54,MATCH($B103,Departments!$A$5:$A$54,0)),"Unmapped"))</f>
        <v/>
      </c>
    </row>
    <row r="104">
      <c r="A104" s="7" t="n"/>
      <c r="B104" s="7" t="n"/>
      <c r="C104" s="7" t="n"/>
      <c r="D104" s="8" t="n"/>
      <c r="E104" s="8" t="n"/>
      <c r="F104" s="7" t="n"/>
      <c r="G104" s="9">
        <f>IF($A104="","",IF($D104=0,"",(($E104-$D104)/ABS($D104))*IF($F104="Lower",-1,1)))</f>
        <v/>
      </c>
      <c r="H104" s="10">
        <f>IF($A104="","",IF($G104="","",IF($G104&gt;=0.05,"Ahead",IF($G104&gt;=-0.05,"On track","Behind"))))</f>
        <v/>
      </c>
      <c r="I104" s="11">
        <f>IF($A104="","",SUMIFS(Metrics!$E$5:$E$204,Metrics!$A$5:$A$204,$A104,Metrics!$C$5:$C$204,"&lt;="&amp;$C104))</f>
        <v/>
      </c>
      <c r="J104" s="11">
        <f>IF($A104="","",IFERROR(INDEX('Prior year'!$C$5:$C$204,MATCH($A104&amp;"|"&amp;$C104,'Prior year'!$D$5:$D$204,0)),"n/a"))</f>
        <v/>
      </c>
      <c r="K104" s="9">
        <f>IF($A104="","",IF(ISNUMBER($J104),IF($J104=0,"",(($E104-$J104)/ABS($J104))*IF($F104="Lower",-1,1)),"n/a"))</f>
        <v/>
      </c>
      <c r="L104" s="10">
        <f>IF($A104="","",IFERROR(INDEX(Departments!$B$5:$B$54,MATCH($B104,Departments!$A$5:$A$54,0)),"Unmapped"))</f>
        <v/>
      </c>
    </row>
    <row r="105">
      <c r="A105" s="7" t="n"/>
      <c r="B105" s="7" t="n"/>
      <c r="C105" s="7" t="n"/>
      <c r="D105" s="8" t="n"/>
      <c r="E105" s="8" t="n"/>
      <c r="F105" s="7" t="n"/>
      <c r="G105" s="9">
        <f>IF($A105="","",IF($D105=0,"",(($E105-$D105)/ABS($D105))*IF($F105="Lower",-1,1)))</f>
        <v/>
      </c>
      <c r="H105" s="10">
        <f>IF($A105="","",IF($G105="","",IF($G105&gt;=0.05,"Ahead",IF($G105&gt;=-0.05,"On track","Behind"))))</f>
        <v/>
      </c>
      <c r="I105" s="11">
        <f>IF($A105="","",SUMIFS(Metrics!$E$5:$E$204,Metrics!$A$5:$A$204,$A105,Metrics!$C$5:$C$204,"&lt;="&amp;$C105))</f>
        <v/>
      </c>
      <c r="J105" s="11">
        <f>IF($A105="","",IFERROR(INDEX('Prior year'!$C$5:$C$204,MATCH($A105&amp;"|"&amp;$C105,'Prior year'!$D$5:$D$204,0)),"n/a"))</f>
        <v/>
      </c>
      <c r="K105" s="9">
        <f>IF($A105="","",IF(ISNUMBER($J105),IF($J105=0,"",(($E105-$J105)/ABS($J105))*IF($F105="Lower",-1,1)),"n/a"))</f>
        <v/>
      </c>
      <c r="L105" s="10">
        <f>IF($A105="","",IFERROR(INDEX(Departments!$B$5:$B$54,MATCH($B105,Departments!$A$5:$A$54,0)),"Unmapped"))</f>
        <v/>
      </c>
    </row>
    <row r="106">
      <c r="A106" s="7" t="n"/>
      <c r="B106" s="7" t="n"/>
      <c r="C106" s="7" t="n"/>
      <c r="D106" s="8" t="n"/>
      <c r="E106" s="8" t="n"/>
      <c r="F106" s="7" t="n"/>
      <c r="G106" s="9">
        <f>IF($A106="","",IF($D106=0,"",(($E106-$D106)/ABS($D106))*IF($F106="Lower",-1,1)))</f>
        <v/>
      </c>
      <c r="H106" s="10">
        <f>IF($A106="","",IF($G106="","",IF($G106&gt;=0.05,"Ahead",IF($G106&gt;=-0.05,"On track","Behind"))))</f>
        <v/>
      </c>
      <c r="I106" s="11">
        <f>IF($A106="","",SUMIFS(Metrics!$E$5:$E$204,Metrics!$A$5:$A$204,$A106,Metrics!$C$5:$C$204,"&lt;="&amp;$C106))</f>
        <v/>
      </c>
      <c r="J106" s="11">
        <f>IF($A106="","",IFERROR(INDEX('Prior year'!$C$5:$C$204,MATCH($A106&amp;"|"&amp;$C106,'Prior year'!$D$5:$D$204,0)),"n/a"))</f>
        <v/>
      </c>
      <c r="K106" s="9">
        <f>IF($A106="","",IF(ISNUMBER($J106),IF($J106=0,"",(($E106-$J106)/ABS($J106))*IF($F106="Lower",-1,1)),"n/a"))</f>
        <v/>
      </c>
      <c r="L106" s="10">
        <f>IF($A106="","",IFERROR(INDEX(Departments!$B$5:$B$54,MATCH($B106,Departments!$A$5:$A$54,0)),"Unmapped"))</f>
        <v/>
      </c>
    </row>
    <row r="107">
      <c r="A107" s="7" t="n"/>
      <c r="B107" s="7" t="n"/>
      <c r="C107" s="7" t="n"/>
      <c r="D107" s="8" t="n"/>
      <c r="E107" s="8" t="n"/>
      <c r="F107" s="7" t="n"/>
      <c r="G107" s="9">
        <f>IF($A107="","",IF($D107=0,"",(($E107-$D107)/ABS($D107))*IF($F107="Lower",-1,1)))</f>
        <v/>
      </c>
      <c r="H107" s="10">
        <f>IF($A107="","",IF($G107="","",IF($G107&gt;=0.05,"Ahead",IF($G107&gt;=-0.05,"On track","Behind"))))</f>
        <v/>
      </c>
      <c r="I107" s="11">
        <f>IF($A107="","",SUMIFS(Metrics!$E$5:$E$204,Metrics!$A$5:$A$204,$A107,Metrics!$C$5:$C$204,"&lt;="&amp;$C107))</f>
        <v/>
      </c>
      <c r="J107" s="11">
        <f>IF($A107="","",IFERROR(INDEX('Prior year'!$C$5:$C$204,MATCH($A107&amp;"|"&amp;$C107,'Prior year'!$D$5:$D$204,0)),"n/a"))</f>
        <v/>
      </c>
      <c r="K107" s="9">
        <f>IF($A107="","",IF(ISNUMBER($J107),IF($J107=0,"",(($E107-$J107)/ABS($J107))*IF($F107="Lower",-1,1)),"n/a"))</f>
        <v/>
      </c>
      <c r="L107" s="10">
        <f>IF($A107="","",IFERROR(INDEX(Departments!$B$5:$B$54,MATCH($B107,Departments!$A$5:$A$54,0)),"Unmapped"))</f>
        <v/>
      </c>
    </row>
    <row r="108">
      <c r="A108" s="7" t="n"/>
      <c r="B108" s="7" t="n"/>
      <c r="C108" s="7" t="n"/>
      <c r="D108" s="8" t="n"/>
      <c r="E108" s="8" t="n"/>
      <c r="F108" s="7" t="n"/>
      <c r="G108" s="9">
        <f>IF($A108="","",IF($D108=0,"",(($E108-$D108)/ABS($D108))*IF($F108="Lower",-1,1)))</f>
        <v/>
      </c>
      <c r="H108" s="10">
        <f>IF($A108="","",IF($G108="","",IF($G108&gt;=0.05,"Ahead",IF($G108&gt;=-0.05,"On track","Behind"))))</f>
        <v/>
      </c>
      <c r="I108" s="11">
        <f>IF($A108="","",SUMIFS(Metrics!$E$5:$E$204,Metrics!$A$5:$A$204,$A108,Metrics!$C$5:$C$204,"&lt;="&amp;$C108))</f>
        <v/>
      </c>
      <c r="J108" s="11">
        <f>IF($A108="","",IFERROR(INDEX('Prior year'!$C$5:$C$204,MATCH($A108&amp;"|"&amp;$C108,'Prior year'!$D$5:$D$204,0)),"n/a"))</f>
        <v/>
      </c>
      <c r="K108" s="9">
        <f>IF($A108="","",IF(ISNUMBER($J108),IF($J108=0,"",(($E108-$J108)/ABS($J108))*IF($F108="Lower",-1,1)),"n/a"))</f>
        <v/>
      </c>
      <c r="L108" s="10">
        <f>IF($A108="","",IFERROR(INDEX(Departments!$B$5:$B$54,MATCH($B108,Departments!$A$5:$A$54,0)),"Unmapped"))</f>
        <v/>
      </c>
    </row>
    <row r="109">
      <c r="A109" s="7" t="n"/>
      <c r="B109" s="7" t="n"/>
      <c r="C109" s="7" t="n"/>
      <c r="D109" s="8" t="n"/>
      <c r="E109" s="8" t="n"/>
      <c r="F109" s="7" t="n"/>
      <c r="G109" s="9">
        <f>IF($A109="","",IF($D109=0,"",(($E109-$D109)/ABS($D109))*IF($F109="Lower",-1,1)))</f>
        <v/>
      </c>
      <c r="H109" s="10">
        <f>IF($A109="","",IF($G109="","",IF($G109&gt;=0.05,"Ahead",IF($G109&gt;=-0.05,"On track","Behind"))))</f>
        <v/>
      </c>
      <c r="I109" s="11">
        <f>IF($A109="","",SUMIFS(Metrics!$E$5:$E$204,Metrics!$A$5:$A$204,$A109,Metrics!$C$5:$C$204,"&lt;="&amp;$C109))</f>
        <v/>
      </c>
      <c r="J109" s="11">
        <f>IF($A109="","",IFERROR(INDEX('Prior year'!$C$5:$C$204,MATCH($A109&amp;"|"&amp;$C109,'Prior year'!$D$5:$D$204,0)),"n/a"))</f>
        <v/>
      </c>
      <c r="K109" s="9">
        <f>IF($A109="","",IF(ISNUMBER($J109),IF($J109=0,"",(($E109-$J109)/ABS($J109))*IF($F109="Lower",-1,1)),"n/a"))</f>
        <v/>
      </c>
      <c r="L109" s="10">
        <f>IF($A109="","",IFERROR(INDEX(Departments!$B$5:$B$54,MATCH($B109,Departments!$A$5:$A$54,0)),"Unmapped"))</f>
        <v/>
      </c>
    </row>
    <row r="110">
      <c r="A110" s="7" t="n"/>
      <c r="B110" s="7" t="n"/>
      <c r="C110" s="7" t="n"/>
      <c r="D110" s="8" t="n"/>
      <c r="E110" s="8" t="n"/>
      <c r="F110" s="7" t="n"/>
      <c r="G110" s="9">
        <f>IF($A110="","",IF($D110=0,"",(($E110-$D110)/ABS($D110))*IF($F110="Lower",-1,1)))</f>
        <v/>
      </c>
      <c r="H110" s="10">
        <f>IF($A110="","",IF($G110="","",IF($G110&gt;=0.05,"Ahead",IF($G110&gt;=-0.05,"On track","Behind"))))</f>
        <v/>
      </c>
      <c r="I110" s="11">
        <f>IF($A110="","",SUMIFS(Metrics!$E$5:$E$204,Metrics!$A$5:$A$204,$A110,Metrics!$C$5:$C$204,"&lt;="&amp;$C110))</f>
        <v/>
      </c>
      <c r="J110" s="11">
        <f>IF($A110="","",IFERROR(INDEX('Prior year'!$C$5:$C$204,MATCH($A110&amp;"|"&amp;$C110,'Prior year'!$D$5:$D$204,0)),"n/a"))</f>
        <v/>
      </c>
      <c r="K110" s="9">
        <f>IF($A110="","",IF(ISNUMBER($J110),IF($J110=0,"",(($E110-$J110)/ABS($J110))*IF($F110="Lower",-1,1)),"n/a"))</f>
        <v/>
      </c>
      <c r="L110" s="10">
        <f>IF($A110="","",IFERROR(INDEX(Departments!$B$5:$B$54,MATCH($B110,Departments!$A$5:$A$54,0)),"Unmapped"))</f>
        <v/>
      </c>
    </row>
    <row r="111">
      <c r="A111" s="7" t="n"/>
      <c r="B111" s="7" t="n"/>
      <c r="C111" s="7" t="n"/>
      <c r="D111" s="8" t="n"/>
      <c r="E111" s="8" t="n"/>
      <c r="F111" s="7" t="n"/>
      <c r="G111" s="9">
        <f>IF($A111="","",IF($D111=0,"",(($E111-$D111)/ABS($D111))*IF($F111="Lower",-1,1)))</f>
        <v/>
      </c>
      <c r="H111" s="10">
        <f>IF($A111="","",IF($G111="","",IF($G111&gt;=0.05,"Ahead",IF($G111&gt;=-0.05,"On track","Behind"))))</f>
        <v/>
      </c>
      <c r="I111" s="11">
        <f>IF($A111="","",SUMIFS(Metrics!$E$5:$E$204,Metrics!$A$5:$A$204,$A111,Metrics!$C$5:$C$204,"&lt;="&amp;$C111))</f>
        <v/>
      </c>
      <c r="J111" s="11">
        <f>IF($A111="","",IFERROR(INDEX('Prior year'!$C$5:$C$204,MATCH($A111&amp;"|"&amp;$C111,'Prior year'!$D$5:$D$204,0)),"n/a"))</f>
        <v/>
      </c>
      <c r="K111" s="9">
        <f>IF($A111="","",IF(ISNUMBER($J111),IF($J111=0,"",(($E111-$J111)/ABS($J111))*IF($F111="Lower",-1,1)),"n/a"))</f>
        <v/>
      </c>
      <c r="L111" s="10">
        <f>IF($A111="","",IFERROR(INDEX(Departments!$B$5:$B$54,MATCH($B111,Departments!$A$5:$A$54,0)),"Unmapped"))</f>
        <v/>
      </c>
    </row>
    <row r="112">
      <c r="A112" s="7" t="n"/>
      <c r="B112" s="7" t="n"/>
      <c r="C112" s="7" t="n"/>
      <c r="D112" s="8" t="n"/>
      <c r="E112" s="8" t="n"/>
      <c r="F112" s="7" t="n"/>
      <c r="G112" s="9">
        <f>IF($A112="","",IF($D112=0,"",(($E112-$D112)/ABS($D112))*IF($F112="Lower",-1,1)))</f>
        <v/>
      </c>
      <c r="H112" s="10">
        <f>IF($A112="","",IF($G112="","",IF($G112&gt;=0.05,"Ahead",IF($G112&gt;=-0.05,"On track","Behind"))))</f>
        <v/>
      </c>
      <c r="I112" s="11">
        <f>IF($A112="","",SUMIFS(Metrics!$E$5:$E$204,Metrics!$A$5:$A$204,$A112,Metrics!$C$5:$C$204,"&lt;="&amp;$C112))</f>
        <v/>
      </c>
      <c r="J112" s="11">
        <f>IF($A112="","",IFERROR(INDEX('Prior year'!$C$5:$C$204,MATCH($A112&amp;"|"&amp;$C112,'Prior year'!$D$5:$D$204,0)),"n/a"))</f>
        <v/>
      </c>
      <c r="K112" s="9">
        <f>IF($A112="","",IF(ISNUMBER($J112),IF($J112=0,"",(($E112-$J112)/ABS($J112))*IF($F112="Lower",-1,1)),"n/a"))</f>
        <v/>
      </c>
      <c r="L112" s="10">
        <f>IF($A112="","",IFERROR(INDEX(Departments!$B$5:$B$54,MATCH($B112,Departments!$A$5:$A$54,0)),"Unmapped"))</f>
        <v/>
      </c>
    </row>
    <row r="113">
      <c r="A113" s="7" t="n"/>
      <c r="B113" s="7" t="n"/>
      <c r="C113" s="7" t="n"/>
      <c r="D113" s="8" t="n"/>
      <c r="E113" s="8" t="n"/>
      <c r="F113" s="7" t="n"/>
      <c r="G113" s="9">
        <f>IF($A113="","",IF($D113=0,"",(($E113-$D113)/ABS($D113))*IF($F113="Lower",-1,1)))</f>
        <v/>
      </c>
      <c r="H113" s="10">
        <f>IF($A113="","",IF($G113="","",IF($G113&gt;=0.05,"Ahead",IF($G113&gt;=-0.05,"On track","Behind"))))</f>
        <v/>
      </c>
      <c r="I113" s="11">
        <f>IF($A113="","",SUMIFS(Metrics!$E$5:$E$204,Metrics!$A$5:$A$204,$A113,Metrics!$C$5:$C$204,"&lt;="&amp;$C113))</f>
        <v/>
      </c>
      <c r="J113" s="11">
        <f>IF($A113="","",IFERROR(INDEX('Prior year'!$C$5:$C$204,MATCH($A113&amp;"|"&amp;$C113,'Prior year'!$D$5:$D$204,0)),"n/a"))</f>
        <v/>
      </c>
      <c r="K113" s="9">
        <f>IF($A113="","",IF(ISNUMBER($J113),IF($J113=0,"",(($E113-$J113)/ABS($J113))*IF($F113="Lower",-1,1)),"n/a"))</f>
        <v/>
      </c>
      <c r="L113" s="10">
        <f>IF($A113="","",IFERROR(INDEX(Departments!$B$5:$B$54,MATCH($B113,Departments!$A$5:$A$54,0)),"Unmapped"))</f>
        <v/>
      </c>
    </row>
    <row r="114">
      <c r="A114" s="7" t="n"/>
      <c r="B114" s="7" t="n"/>
      <c r="C114" s="7" t="n"/>
      <c r="D114" s="8" t="n"/>
      <c r="E114" s="8" t="n"/>
      <c r="F114" s="7" t="n"/>
      <c r="G114" s="9">
        <f>IF($A114="","",IF($D114=0,"",(($E114-$D114)/ABS($D114))*IF($F114="Lower",-1,1)))</f>
        <v/>
      </c>
      <c r="H114" s="10">
        <f>IF($A114="","",IF($G114="","",IF($G114&gt;=0.05,"Ahead",IF($G114&gt;=-0.05,"On track","Behind"))))</f>
        <v/>
      </c>
      <c r="I114" s="11">
        <f>IF($A114="","",SUMIFS(Metrics!$E$5:$E$204,Metrics!$A$5:$A$204,$A114,Metrics!$C$5:$C$204,"&lt;="&amp;$C114))</f>
        <v/>
      </c>
      <c r="J114" s="11">
        <f>IF($A114="","",IFERROR(INDEX('Prior year'!$C$5:$C$204,MATCH($A114&amp;"|"&amp;$C114,'Prior year'!$D$5:$D$204,0)),"n/a"))</f>
        <v/>
      </c>
      <c r="K114" s="9">
        <f>IF($A114="","",IF(ISNUMBER($J114),IF($J114=0,"",(($E114-$J114)/ABS($J114))*IF($F114="Lower",-1,1)),"n/a"))</f>
        <v/>
      </c>
      <c r="L114" s="10">
        <f>IF($A114="","",IFERROR(INDEX(Departments!$B$5:$B$54,MATCH($B114,Departments!$A$5:$A$54,0)),"Unmapped"))</f>
        <v/>
      </c>
    </row>
    <row r="115">
      <c r="A115" s="7" t="n"/>
      <c r="B115" s="7" t="n"/>
      <c r="C115" s="7" t="n"/>
      <c r="D115" s="8" t="n"/>
      <c r="E115" s="8" t="n"/>
      <c r="F115" s="7" t="n"/>
      <c r="G115" s="9">
        <f>IF($A115="","",IF($D115=0,"",(($E115-$D115)/ABS($D115))*IF($F115="Lower",-1,1)))</f>
        <v/>
      </c>
      <c r="H115" s="10">
        <f>IF($A115="","",IF($G115="","",IF($G115&gt;=0.05,"Ahead",IF($G115&gt;=-0.05,"On track","Behind"))))</f>
        <v/>
      </c>
      <c r="I115" s="11">
        <f>IF($A115="","",SUMIFS(Metrics!$E$5:$E$204,Metrics!$A$5:$A$204,$A115,Metrics!$C$5:$C$204,"&lt;="&amp;$C115))</f>
        <v/>
      </c>
      <c r="J115" s="11">
        <f>IF($A115="","",IFERROR(INDEX('Prior year'!$C$5:$C$204,MATCH($A115&amp;"|"&amp;$C115,'Prior year'!$D$5:$D$204,0)),"n/a"))</f>
        <v/>
      </c>
      <c r="K115" s="9">
        <f>IF($A115="","",IF(ISNUMBER($J115),IF($J115=0,"",(($E115-$J115)/ABS($J115))*IF($F115="Lower",-1,1)),"n/a"))</f>
        <v/>
      </c>
      <c r="L115" s="10">
        <f>IF($A115="","",IFERROR(INDEX(Departments!$B$5:$B$54,MATCH($B115,Departments!$A$5:$A$54,0)),"Unmapped"))</f>
        <v/>
      </c>
    </row>
    <row r="116">
      <c r="A116" s="7" t="n"/>
      <c r="B116" s="7" t="n"/>
      <c r="C116" s="7" t="n"/>
      <c r="D116" s="8" t="n"/>
      <c r="E116" s="8" t="n"/>
      <c r="F116" s="7" t="n"/>
      <c r="G116" s="9">
        <f>IF($A116="","",IF($D116=0,"",(($E116-$D116)/ABS($D116))*IF($F116="Lower",-1,1)))</f>
        <v/>
      </c>
      <c r="H116" s="10">
        <f>IF($A116="","",IF($G116="","",IF($G116&gt;=0.05,"Ahead",IF($G116&gt;=-0.05,"On track","Behind"))))</f>
        <v/>
      </c>
      <c r="I116" s="11">
        <f>IF($A116="","",SUMIFS(Metrics!$E$5:$E$204,Metrics!$A$5:$A$204,$A116,Metrics!$C$5:$C$204,"&lt;="&amp;$C116))</f>
        <v/>
      </c>
      <c r="J116" s="11">
        <f>IF($A116="","",IFERROR(INDEX('Prior year'!$C$5:$C$204,MATCH($A116&amp;"|"&amp;$C116,'Prior year'!$D$5:$D$204,0)),"n/a"))</f>
        <v/>
      </c>
      <c r="K116" s="9">
        <f>IF($A116="","",IF(ISNUMBER($J116),IF($J116=0,"",(($E116-$J116)/ABS($J116))*IF($F116="Lower",-1,1)),"n/a"))</f>
        <v/>
      </c>
      <c r="L116" s="10">
        <f>IF($A116="","",IFERROR(INDEX(Departments!$B$5:$B$54,MATCH($B116,Departments!$A$5:$A$54,0)),"Unmapped"))</f>
        <v/>
      </c>
    </row>
    <row r="117">
      <c r="A117" s="7" t="n"/>
      <c r="B117" s="7" t="n"/>
      <c r="C117" s="7" t="n"/>
      <c r="D117" s="8" t="n"/>
      <c r="E117" s="8" t="n"/>
      <c r="F117" s="7" t="n"/>
      <c r="G117" s="9">
        <f>IF($A117="","",IF($D117=0,"",(($E117-$D117)/ABS($D117))*IF($F117="Lower",-1,1)))</f>
        <v/>
      </c>
      <c r="H117" s="10">
        <f>IF($A117="","",IF($G117="","",IF($G117&gt;=0.05,"Ahead",IF($G117&gt;=-0.05,"On track","Behind"))))</f>
        <v/>
      </c>
      <c r="I117" s="11">
        <f>IF($A117="","",SUMIFS(Metrics!$E$5:$E$204,Metrics!$A$5:$A$204,$A117,Metrics!$C$5:$C$204,"&lt;="&amp;$C117))</f>
        <v/>
      </c>
      <c r="J117" s="11">
        <f>IF($A117="","",IFERROR(INDEX('Prior year'!$C$5:$C$204,MATCH($A117&amp;"|"&amp;$C117,'Prior year'!$D$5:$D$204,0)),"n/a"))</f>
        <v/>
      </c>
      <c r="K117" s="9">
        <f>IF($A117="","",IF(ISNUMBER($J117),IF($J117=0,"",(($E117-$J117)/ABS($J117))*IF($F117="Lower",-1,1)),"n/a"))</f>
        <v/>
      </c>
      <c r="L117" s="10">
        <f>IF($A117="","",IFERROR(INDEX(Departments!$B$5:$B$54,MATCH($B117,Departments!$A$5:$A$54,0)),"Unmapped"))</f>
        <v/>
      </c>
    </row>
    <row r="118">
      <c r="A118" s="7" t="n"/>
      <c r="B118" s="7" t="n"/>
      <c r="C118" s="7" t="n"/>
      <c r="D118" s="8" t="n"/>
      <c r="E118" s="8" t="n"/>
      <c r="F118" s="7" t="n"/>
      <c r="G118" s="9">
        <f>IF($A118="","",IF($D118=0,"",(($E118-$D118)/ABS($D118))*IF($F118="Lower",-1,1)))</f>
        <v/>
      </c>
      <c r="H118" s="10">
        <f>IF($A118="","",IF($G118="","",IF($G118&gt;=0.05,"Ahead",IF($G118&gt;=-0.05,"On track","Behind"))))</f>
        <v/>
      </c>
      <c r="I118" s="11">
        <f>IF($A118="","",SUMIFS(Metrics!$E$5:$E$204,Metrics!$A$5:$A$204,$A118,Metrics!$C$5:$C$204,"&lt;="&amp;$C118))</f>
        <v/>
      </c>
      <c r="J118" s="11">
        <f>IF($A118="","",IFERROR(INDEX('Prior year'!$C$5:$C$204,MATCH($A118&amp;"|"&amp;$C118,'Prior year'!$D$5:$D$204,0)),"n/a"))</f>
        <v/>
      </c>
      <c r="K118" s="9">
        <f>IF($A118="","",IF(ISNUMBER($J118),IF($J118=0,"",(($E118-$J118)/ABS($J118))*IF($F118="Lower",-1,1)),"n/a"))</f>
        <v/>
      </c>
      <c r="L118" s="10">
        <f>IF($A118="","",IFERROR(INDEX(Departments!$B$5:$B$54,MATCH($B118,Departments!$A$5:$A$54,0)),"Unmapped"))</f>
        <v/>
      </c>
    </row>
    <row r="119">
      <c r="A119" s="7" t="n"/>
      <c r="B119" s="7" t="n"/>
      <c r="C119" s="7" t="n"/>
      <c r="D119" s="8" t="n"/>
      <c r="E119" s="8" t="n"/>
      <c r="F119" s="7" t="n"/>
      <c r="G119" s="9">
        <f>IF($A119="","",IF($D119=0,"",(($E119-$D119)/ABS($D119))*IF($F119="Lower",-1,1)))</f>
        <v/>
      </c>
      <c r="H119" s="10">
        <f>IF($A119="","",IF($G119="","",IF($G119&gt;=0.05,"Ahead",IF($G119&gt;=-0.05,"On track","Behind"))))</f>
        <v/>
      </c>
      <c r="I119" s="11">
        <f>IF($A119="","",SUMIFS(Metrics!$E$5:$E$204,Metrics!$A$5:$A$204,$A119,Metrics!$C$5:$C$204,"&lt;="&amp;$C119))</f>
        <v/>
      </c>
      <c r="J119" s="11">
        <f>IF($A119="","",IFERROR(INDEX('Prior year'!$C$5:$C$204,MATCH($A119&amp;"|"&amp;$C119,'Prior year'!$D$5:$D$204,0)),"n/a"))</f>
        <v/>
      </c>
      <c r="K119" s="9">
        <f>IF($A119="","",IF(ISNUMBER($J119),IF($J119=0,"",(($E119-$J119)/ABS($J119))*IF($F119="Lower",-1,1)),"n/a"))</f>
        <v/>
      </c>
      <c r="L119" s="10">
        <f>IF($A119="","",IFERROR(INDEX(Departments!$B$5:$B$54,MATCH($B119,Departments!$A$5:$A$54,0)),"Unmapped"))</f>
        <v/>
      </c>
    </row>
    <row r="120">
      <c r="A120" s="7" t="n"/>
      <c r="B120" s="7" t="n"/>
      <c r="C120" s="7" t="n"/>
      <c r="D120" s="8" t="n"/>
      <c r="E120" s="8" t="n"/>
      <c r="F120" s="7" t="n"/>
      <c r="G120" s="9">
        <f>IF($A120="","",IF($D120=0,"",(($E120-$D120)/ABS($D120))*IF($F120="Lower",-1,1)))</f>
        <v/>
      </c>
      <c r="H120" s="10">
        <f>IF($A120="","",IF($G120="","",IF($G120&gt;=0.05,"Ahead",IF($G120&gt;=-0.05,"On track","Behind"))))</f>
        <v/>
      </c>
      <c r="I120" s="11">
        <f>IF($A120="","",SUMIFS(Metrics!$E$5:$E$204,Metrics!$A$5:$A$204,$A120,Metrics!$C$5:$C$204,"&lt;="&amp;$C120))</f>
        <v/>
      </c>
      <c r="J120" s="11">
        <f>IF($A120="","",IFERROR(INDEX('Prior year'!$C$5:$C$204,MATCH($A120&amp;"|"&amp;$C120,'Prior year'!$D$5:$D$204,0)),"n/a"))</f>
        <v/>
      </c>
      <c r="K120" s="9">
        <f>IF($A120="","",IF(ISNUMBER($J120),IF($J120=0,"",(($E120-$J120)/ABS($J120))*IF($F120="Lower",-1,1)),"n/a"))</f>
        <v/>
      </c>
      <c r="L120" s="10">
        <f>IF($A120="","",IFERROR(INDEX(Departments!$B$5:$B$54,MATCH($B120,Departments!$A$5:$A$54,0)),"Unmapped"))</f>
        <v/>
      </c>
    </row>
    <row r="121">
      <c r="A121" s="7" t="n"/>
      <c r="B121" s="7" t="n"/>
      <c r="C121" s="7" t="n"/>
      <c r="D121" s="8" t="n"/>
      <c r="E121" s="8" t="n"/>
      <c r="F121" s="7" t="n"/>
      <c r="G121" s="9">
        <f>IF($A121="","",IF($D121=0,"",(($E121-$D121)/ABS($D121))*IF($F121="Lower",-1,1)))</f>
        <v/>
      </c>
      <c r="H121" s="10">
        <f>IF($A121="","",IF($G121="","",IF($G121&gt;=0.05,"Ahead",IF($G121&gt;=-0.05,"On track","Behind"))))</f>
        <v/>
      </c>
      <c r="I121" s="11">
        <f>IF($A121="","",SUMIFS(Metrics!$E$5:$E$204,Metrics!$A$5:$A$204,$A121,Metrics!$C$5:$C$204,"&lt;="&amp;$C121))</f>
        <v/>
      </c>
      <c r="J121" s="11">
        <f>IF($A121="","",IFERROR(INDEX('Prior year'!$C$5:$C$204,MATCH($A121&amp;"|"&amp;$C121,'Prior year'!$D$5:$D$204,0)),"n/a"))</f>
        <v/>
      </c>
      <c r="K121" s="9">
        <f>IF($A121="","",IF(ISNUMBER($J121),IF($J121=0,"",(($E121-$J121)/ABS($J121))*IF($F121="Lower",-1,1)),"n/a"))</f>
        <v/>
      </c>
      <c r="L121" s="10">
        <f>IF($A121="","",IFERROR(INDEX(Departments!$B$5:$B$54,MATCH($B121,Departments!$A$5:$A$54,0)),"Unmapped"))</f>
        <v/>
      </c>
    </row>
    <row r="122">
      <c r="A122" s="7" t="n"/>
      <c r="B122" s="7" t="n"/>
      <c r="C122" s="7" t="n"/>
      <c r="D122" s="8" t="n"/>
      <c r="E122" s="8" t="n"/>
      <c r="F122" s="7" t="n"/>
      <c r="G122" s="9">
        <f>IF($A122="","",IF($D122=0,"",(($E122-$D122)/ABS($D122))*IF($F122="Lower",-1,1)))</f>
        <v/>
      </c>
      <c r="H122" s="10">
        <f>IF($A122="","",IF($G122="","",IF($G122&gt;=0.05,"Ahead",IF($G122&gt;=-0.05,"On track","Behind"))))</f>
        <v/>
      </c>
      <c r="I122" s="11">
        <f>IF($A122="","",SUMIFS(Metrics!$E$5:$E$204,Metrics!$A$5:$A$204,$A122,Metrics!$C$5:$C$204,"&lt;="&amp;$C122))</f>
        <v/>
      </c>
      <c r="J122" s="11">
        <f>IF($A122="","",IFERROR(INDEX('Prior year'!$C$5:$C$204,MATCH($A122&amp;"|"&amp;$C122,'Prior year'!$D$5:$D$204,0)),"n/a"))</f>
        <v/>
      </c>
      <c r="K122" s="9">
        <f>IF($A122="","",IF(ISNUMBER($J122),IF($J122=0,"",(($E122-$J122)/ABS($J122))*IF($F122="Lower",-1,1)),"n/a"))</f>
        <v/>
      </c>
      <c r="L122" s="10">
        <f>IF($A122="","",IFERROR(INDEX(Departments!$B$5:$B$54,MATCH($B122,Departments!$A$5:$A$54,0)),"Unmapped"))</f>
        <v/>
      </c>
    </row>
    <row r="123">
      <c r="A123" s="7" t="n"/>
      <c r="B123" s="7" t="n"/>
      <c r="C123" s="7" t="n"/>
      <c r="D123" s="8" t="n"/>
      <c r="E123" s="8" t="n"/>
      <c r="F123" s="7" t="n"/>
      <c r="G123" s="9">
        <f>IF($A123="","",IF($D123=0,"",(($E123-$D123)/ABS($D123))*IF($F123="Lower",-1,1)))</f>
        <v/>
      </c>
      <c r="H123" s="10">
        <f>IF($A123="","",IF($G123="","",IF($G123&gt;=0.05,"Ahead",IF($G123&gt;=-0.05,"On track","Behind"))))</f>
        <v/>
      </c>
      <c r="I123" s="11">
        <f>IF($A123="","",SUMIFS(Metrics!$E$5:$E$204,Metrics!$A$5:$A$204,$A123,Metrics!$C$5:$C$204,"&lt;="&amp;$C123))</f>
        <v/>
      </c>
      <c r="J123" s="11">
        <f>IF($A123="","",IFERROR(INDEX('Prior year'!$C$5:$C$204,MATCH($A123&amp;"|"&amp;$C123,'Prior year'!$D$5:$D$204,0)),"n/a"))</f>
        <v/>
      </c>
      <c r="K123" s="9">
        <f>IF($A123="","",IF(ISNUMBER($J123),IF($J123=0,"",(($E123-$J123)/ABS($J123))*IF($F123="Lower",-1,1)),"n/a"))</f>
        <v/>
      </c>
      <c r="L123" s="10">
        <f>IF($A123="","",IFERROR(INDEX(Departments!$B$5:$B$54,MATCH($B123,Departments!$A$5:$A$54,0)),"Unmapped"))</f>
        <v/>
      </c>
    </row>
    <row r="124">
      <c r="A124" s="7" t="n"/>
      <c r="B124" s="7" t="n"/>
      <c r="C124" s="7" t="n"/>
      <c r="D124" s="8" t="n"/>
      <c r="E124" s="8" t="n"/>
      <c r="F124" s="7" t="n"/>
      <c r="G124" s="9">
        <f>IF($A124="","",IF($D124=0,"",(($E124-$D124)/ABS($D124))*IF($F124="Lower",-1,1)))</f>
        <v/>
      </c>
      <c r="H124" s="10">
        <f>IF($A124="","",IF($G124="","",IF($G124&gt;=0.05,"Ahead",IF($G124&gt;=-0.05,"On track","Behind"))))</f>
        <v/>
      </c>
      <c r="I124" s="11">
        <f>IF($A124="","",SUMIFS(Metrics!$E$5:$E$204,Metrics!$A$5:$A$204,$A124,Metrics!$C$5:$C$204,"&lt;="&amp;$C124))</f>
        <v/>
      </c>
      <c r="J124" s="11">
        <f>IF($A124="","",IFERROR(INDEX('Prior year'!$C$5:$C$204,MATCH($A124&amp;"|"&amp;$C124,'Prior year'!$D$5:$D$204,0)),"n/a"))</f>
        <v/>
      </c>
      <c r="K124" s="9">
        <f>IF($A124="","",IF(ISNUMBER($J124),IF($J124=0,"",(($E124-$J124)/ABS($J124))*IF($F124="Lower",-1,1)),"n/a"))</f>
        <v/>
      </c>
      <c r="L124" s="10">
        <f>IF($A124="","",IFERROR(INDEX(Departments!$B$5:$B$54,MATCH($B124,Departments!$A$5:$A$54,0)),"Unmapped"))</f>
        <v/>
      </c>
    </row>
    <row r="125">
      <c r="A125" s="7" t="n"/>
      <c r="B125" s="7" t="n"/>
      <c r="C125" s="7" t="n"/>
      <c r="D125" s="8" t="n"/>
      <c r="E125" s="8" t="n"/>
      <c r="F125" s="7" t="n"/>
      <c r="G125" s="9">
        <f>IF($A125="","",IF($D125=0,"",(($E125-$D125)/ABS($D125))*IF($F125="Lower",-1,1)))</f>
        <v/>
      </c>
      <c r="H125" s="10">
        <f>IF($A125="","",IF($G125="","",IF($G125&gt;=0.05,"Ahead",IF($G125&gt;=-0.05,"On track","Behind"))))</f>
        <v/>
      </c>
      <c r="I125" s="11">
        <f>IF($A125="","",SUMIFS(Metrics!$E$5:$E$204,Metrics!$A$5:$A$204,$A125,Metrics!$C$5:$C$204,"&lt;="&amp;$C125))</f>
        <v/>
      </c>
      <c r="J125" s="11">
        <f>IF($A125="","",IFERROR(INDEX('Prior year'!$C$5:$C$204,MATCH($A125&amp;"|"&amp;$C125,'Prior year'!$D$5:$D$204,0)),"n/a"))</f>
        <v/>
      </c>
      <c r="K125" s="9">
        <f>IF($A125="","",IF(ISNUMBER($J125),IF($J125=0,"",(($E125-$J125)/ABS($J125))*IF($F125="Lower",-1,1)),"n/a"))</f>
        <v/>
      </c>
      <c r="L125" s="10">
        <f>IF($A125="","",IFERROR(INDEX(Departments!$B$5:$B$54,MATCH($B125,Departments!$A$5:$A$54,0)),"Unmapped"))</f>
        <v/>
      </c>
    </row>
    <row r="126">
      <c r="A126" s="7" t="n"/>
      <c r="B126" s="7" t="n"/>
      <c r="C126" s="7" t="n"/>
      <c r="D126" s="8" t="n"/>
      <c r="E126" s="8" t="n"/>
      <c r="F126" s="7" t="n"/>
      <c r="G126" s="9">
        <f>IF($A126="","",IF($D126=0,"",(($E126-$D126)/ABS($D126))*IF($F126="Lower",-1,1)))</f>
        <v/>
      </c>
      <c r="H126" s="10">
        <f>IF($A126="","",IF($G126="","",IF($G126&gt;=0.05,"Ahead",IF($G126&gt;=-0.05,"On track","Behind"))))</f>
        <v/>
      </c>
      <c r="I126" s="11">
        <f>IF($A126="","",SUMIFS(Metrics!$E$5:$E$204,Metrics!$A$5:$A$204,$A126,Metrics!$C$5:$C$204,"&lt;="&amp;$C126))</f>
        <v/>
      </c>
      <c r="J126" s="11">
        <f>IF($A126="","",IFERROR(INDEX('Prior year'!$C$5:$C$204,MATCH($A126&amp;"|"&amp;$C126,'Prior year'!$D$5:$D$204,0)),"n/a"))</f>
        <v/>
      </c>
      <c r="K126" s="9">
        <f>IF($A126="","",IF(ISNUMBER($J126),IF($J126=0,"",(($E126-$J126)/ABS($J126))*IF($F126="Lower",-1,1)),"n/a"))</f>
        <v/>
      </c>
      <c r="L126" s="10">
        <f>IF($A126="","",IFERROR(INDEX(Departments!$B$5:$B$54,MATCH($B126,Departments!$A$5:$A$54,0)),"Unmapped"))</f>
        <v/>
      </c>
    </row>
    <row r="127">
      <c r="A127" s="7" t="n"/>
      <c r="B127" s="7" t="n"/>
      <c r="C127" s="7" t="n"/>
      <c r="D127" s="8" t="n"/>
      <c r="E127" s="8" t="n"/>
      <c r="F127" s="7" t="n"/>
      <c r="G127" s="9">
        <f>IF($A127="","",IF($D127=0,"",(($E127-$D127)/ABS($D127))*IF($F127="Lower",-1,1)))</f>
        <v/>
      </c>
      <c r="H127" s="10">
        <f>IF($A127="","",IF($G127="","",IF($G127&gt;=0.05,"Ahead",IF($G127&gt;=-0.05,"On track","Behind"))))</f>
        <v/>
      </c>
      <c r="I127" s="11">
        <f>IF($A127="","",SUMIFS(Metrics!$E$5:$E$204,Metrics!$A$5:$A$204,$A127,Metrics!$C$5:$C$204,"&lt;="&amp;$C127))</f>
        <v/>
      </c>
      <c r="J127" s="11">
        <f>IF($A127="","",IFERROR(INDEX('Prior year'!$C$5:$C$204,MATCH($A127&amp;"|"&amp;$C127,'Prior year'!$D$5:$D$204,0)),"n/a"))</f>
        <v/>
      </c>
      <c r="K127" s="9">
        <f>IF($A127="","",IF(ISNUMBER($J127),IF($J127=0,"",(($E127-$J127)/ABS($J127))*IF($F127="Lower",-1,1)),"n/a"))</f>
        <v/>
      </c>
      <c r="L127" s="10">
        <f>IF($A127="","",IFERROR(INDEX(Departments!$B$5:$B$54,MATCH($B127,Departments!$A$5:$A$54,0)),"Unmapped"))</f>
        <v/>
      </c>
    </row>
    <row r="128">
      <c r="A128" s="7" t="n"/>
      <c r="B128" s="7" t="n"/>
      <c r="C128" s="7" t="n"/>
      <c r="D128" s="8" t="n"/>
      <c r="E128" s="8" t="n"/>
      <c r="F128" s="7" t="n"/>
      <c r="G128" s="9">
        <f>IF($A128="","",IF($D128=0,"",(($E128-$D128)/ABS($D128))*IF($F128="Lower",-1,1)))</f>
        <v/>
      </c>
      <c r="H128" s="10">
        <f>IF($A128="","",IF($G128="","",IF($G128&gt;=0.05,"Ahead",IF($G128&gt;=-0.05,"On track","Behind"))))</f>
        <v/>
      </c>
      <c r="I128" s="11">
        <f>IF($A128="","",SUMIFS(Metrics!$E$5:$E$204,Metrics!$A$5:$A$204,$A128,Metrics!$C$5:$C$204,"&lt;="&amp;$C128))</f>
        <v/>
      </c>
      <c r="J128" s="11">
        <f>IF($A128="","",IFERROR(INDEX('Prior year'!$C$5:$C$204,MATCH($A128&amp;"|"&amp;$C128,'Prior year'!$D$5:$D$204,0)),"n/a"))</f>
        <v/>
      </c>
      <c r="K128" s="9">
        <f>IF($A128="","",IF(ISNUMBER($J128),IF($J128=0,"",(($E128-$J128)/ABS($J128))*IF($F128="Lower",-1,1)),"n/a"))</f>
        <v/>
      </c>
      <c r="L128" s="10">
        <f>IF($A128="","",IFERROR(INDEX(Departments!$B$5:$B$54,MATCH($B128,Departments!$A$5:$A$54,0)),"Unmapped"))</f>
        <v/>
      </c>
    </row>
    <row r="129">
      <c r="A129" s="7" t="n"/>
      <c r="B129" s="7" t="n"/>
      <c r="C129" s="7" t="n"/>
      <c r="D129" s="8" t="n"/>
      <c r="E129" s="8" t="n"/>
      <c r="F129" s="7" t="n"/>
      <c r="G129" s="9">
        <f>IF($A129="","",IF($D129=0,"",(($E129-$D129)/ABS($D129))*IF($F129="Lower",-1,1)))</f>
        <v/>
      </c>
      <c r="H129" s="10">
        <f>IF($A129="","",IF($G129="","",IF($G129&gt;=0.05,"Ahead",IF($G129&gt;=-0.05,"On track","Behind"))))</f>
        <v/>
      </c>
      <c r="I129" s="11">
        <f>IF($A129="","",SUMIFS(Metrics!$E$5:$E$204,Metrics!$A$5:$A$204,$A129,Metrics!$C$5:$C$204,"&lt;="&amp;$C129))</f>
        <v/>
      </c>
      <c r="J129" s="11">
        <f>IF($A129="","",IFERROR(INDEX('Prior year'!$C$5:$C$204,MATCH($A129&amp;"|"&amp;$C129,'Prior year'!$D$5:$D$204,0)),"n/a"))</f>
        <v/>
      </c>
      <c r="K129" s="9">
        <f>IF($A129="","",IF(ISNUMBER($J129),IF($J129=0,"",(($E129-$J129)/ABS($J129))*IF($F129="Lower",-1,1)),"n/a"))</f>
        <v/>
      </c>
      <c r="L129" s="10">
        <f>IF($A129="","",IFERROR(INDEX(Departments!$B$5:$B$54,MATCH($B129,Departments!$A$5:$A$54,0)),"Unmapped"))</f>
        <v/>
      </c>
    </row>
    <row r="130">
      <c r="A130" s="7" t="n"/>
      <c r="B130" s="7" t="n"/>
      <c r="C130" s="7" t="n"/>
      <c r="D130" s="8" t="n"/>
      <c r="E130" s="8" t="n"/>
      <c r="F130" s="7" t="n"/>
      <c r="G130" s="9">
        <f>IF($A130="","",IF($D130=0,"",(($E130-$D130)/ABS($D130))*IF($F130="Lower",-1,1)))</f>
        <v/>
      </c>
      <c r="H130" s="10">
        <f>IF($A130="","",IF($G130="","",IF($G130&gt;=0.05,"Ahead",IF($G130&gt;=-0.05,"On track","Behind"))))</f>
        <v/>
      </c>
      <c r="I130" s="11">
        <f>IF($A130="","",SUMIFS(Metrics!$E$5:$E$204,Metrics!$A$5:$A$204,$A130,Metrics!$C$5:$C$204,"&lt;="&amp;$C130))</f>
        <v/>
      </c>
      <c r="J130" s="11">
        <f>IF($A130="","",IFERROR(INDEX('Prior year'!$C$5:$C$204,MATCH($A130&amp;"|"&amp;$C130,'Prior year'!$D$5:$D$204,0)),"n/a"))</f>
        <v/>
      </c>
      <c r="K130" s="9">
        <f>IF($A130="","",IF(ISNUMBER($J130),IF($J130=0,"",(($E130-$J130)/ABS($J130))*IF($F130="Lower",-1,1)),"n/a"))</f>
        <v/>
      </c>
      <c r="L130" s="10">
        <f>IF($A130="","",IFERROR(INDEX(Departments!$B$5:$B$54,MATCH($B130,Departments!$A$5:$A$54,0)),"Unmapped"))</f>
        <v/>
      </c>
    </row>
    <row r="131">
      <c r="A131" s="7" t="n"/>
      <c r="B131" s="7" t="n"/>
      <c r="C131" s="7" t="n"/>
      <c r="D131" s="8" t="n"/>
      <c r="E131" s="8" t="n"/>
      <c r="F131" s="7" t="n"/>
      <c r="G131" s="9">
        <f>IF($A131="","",IF($D131=0,"",(($E131-$D131)/ABS($D131))*IF($F131="Lower",-1,1)))</f>
        <v/>
      </c>
      <c r="H131" s="10">
        <f>IF($A131="","",IF($G131="","",IF($G131&gt;=0.05,"Ahead",IF($G131&gt;=-0.05,"On track","Behind"))))</f>
        <v/>
      </c>
      <c r="I131" s="11">
        <f>IF($A131="","",SUMIFS(Metrics!$E$5:$E$204,Metrics!$A$5:$A$204,$A131,Metrics!$C$5:$C$204,"&lt;="&amp;$C131))</f>
        <v/>
      </c>
      <c r="J131" s="11">
        <f>IF($A131="","",IFERROR(INDEX('Prior year'!$C$5:$C$204,MATCH($A131&amp;"|"&amp;$C131,'Prior year'!$D$5:$D$204,0)),"n/a"))</f>
        <v/>
      </c>
      <c r="K131" s="9">
        <f>IF($A131="","",IF(ISNUMBER($J131),IF($J131=0,"",(($E131-$J131)/ABS($J131))*IF($F131="Lower",-1,1)),"n/a"))</f>
        <v/>
      </c>
      <c r="L131" s="10">
        <f>IF($A131="","",IFERROR(INDEX(Departments!$B$5:$B$54,MATCH($B131,Departments!$A$5:$A$54,0)),"Unmapped"))</f>
        <v/>
      </c>
    </row>
    <row r="132">
      <c r="A132" s="7" t="n"/>
      <c r="B132" s="7" t="n"/>
      <c r="C132" s="7" t="n"/>
      <c r="D132" s="8" t="n"/>
      <c r="E132" s="8" t="n"/>
      <c r="F132" s="7" t="n"/>
      <c r="G132" s="9">
        <f>IF($A132="","",IF($D132=0,"",(($E132-$D132)/ABS($D132))*IF($F132="Lower",-1,1)))</f>
        <v/>
      </c>
      <c r="H132" s="10">
        <f>IF($A132="","",IF($G132="","",IF($G132&gt;=0.05,"Ahead",IF($G132&gt;=-0.05,"On track","Behind"))))</f>
        <v/>
      </c>
      <c r="I132" s="11">
        <f>IF($A132="","",SUMIFS(Metrics!$E$5:$E$204,Metrics!$A$5:$A$204,$A132,Metrics!$C$5:$C$204,"&lt;="&amp;$C132))</f>
        <v/>
      </c>
      <c r="J132" s="11">
        <f>IF($A132="","",IFERROR(INDEX('Prior year'!$C$5:$C$204,MATCH($A132&amp;"|"&amp;$C132,'Prior year'!$D$5:$D$204,0)),"n/a"))</f>
        <v/>
      </c>
      <c r="K132" s="9">
        <f>IF($A132="","",IF(ISNUMBER($J132),IF($J132=0,"",(($E132-$J132)/ABS($J132))*IF($F132="Lower",-1,1)),"n/a"))</f>
        <v/>
      </c>
      <c r="L132" s="10">
        <f>IF($A132="","",IFERROR(INDEX(Departments!$B$5:$B$54,MATCH($B132,Departments!$A$5:$A$54,0)),"Unmapped"))</f>
        <v/>
      </c>
    </row>
    <row r="133">
      <c r="A133" s="7" t="n"/>
      <c r="B133" s="7" t="n"/>
      <c r="C133" s="7" t="n"/>
      <c r="D133" s="8" t="n"/>
      <c r="E133" s="8" t="n"/>
      <c r="F133" s="7" t="n"/>
      <c r="G133" s="9">
        <f>IF($A133="","",IF($D133=0,"",(($E133-$D133)/ABS($D133))*IF($F133="Lower",-1,1)))</f>
        <v/>
      </c>
      <c r="H133" s="10">
        <f>IF($A133="","",IF($G133="","",IF($G133&gt;=0.05,"Ahead",IF($G133&gt;=-0.05,"On track","Behind"))))</f>
        <v/>
      </c>
      <c r="I133" s="11">
        <f>IF($A133="","",SUMIFS(Metrics!$E$5:$E$204,Metrics!$A$5:$A$204,$A133,Metrics!$C$5:$C$204,"&lt;="&amp;$C133))</f>
        <v/>
      </c>
      <c r="J133" s="11">
        <f>IF($A133="","",IFERROR(INDEX('Prior year'!$C$5:$C$204,MATCH($A133&amp;"|"&amp;$C133,'Prior year'!$D$5:$D$204,0)),"n/a"))</f>
        <v/>
      </c>
      <c r="K133" s="9">
        <f>IF($A133="","",IF(ISNUMBER($J133),IF($J133=0,"",(($E133-$J133)/ABS($J133))*IF($F133="Lower",-1,1)),"n/a"))</f>
        <v/>
      </c>
      <c r="L133" s="10">
        <f>IF($A133="","",IFERROR(INDEX(Departments!$B$5:$B$54,MATCH($B133,Departments!$A$5:$A$54,0)),"Unmapped"))</f>
        <v/>
      </c>
    </row>
    <row r="134">
      <c r="A134" s="7" t="n"/>
      <c r="B134" s="7" t="n"/>
      <c r="C134" s="7" t="n"/>
      <c r="D134" s="8" t="n"/>
      <c r="E134" s="8" t="n"/>
      <c r="F134" s="7" t="n"/>
      <c r="G134" s="9">
        <f>IF($A134="","",IF($D134=0,"",(($E134-$D134)/ABS($D134))*IF($F134="Lower",-1,1)))</f>
        <v/>
      </c>
      <c r="H134" s="10">
        <f>IF($A134="","",IF($G134="","",IF($G134&gt;=0.05,"Ahead",IF($G134&gt;=-0.05,"On track","Behind"))))</f>
        <v/>
      </c>
      <c r="I134" s="11">
        <f>IF($A134="","",SUMIFS(Metrics!$E$5:$E$204,Metrics!$A$5:$A$204,$A134,Metrics!$C$5:$C$204,"&lt;="&amp;$C134))</f>
        <v/>
      </c>
      <c r="J134" s="11">
        <f>IF($A134="","",IFERROR(INDEX('Prior year'!$C$5:$C$204,MATCH($A134&amp;"|"&amp;$C134,'Prior year'!$D$5:$D$204,0)),"n/a"))</f>
        <v/>
      </c>
      <c r="K134" s="9">
        <f>IF($A134="","",IF(ISNUMBER($J134),IF($J134=0,"",(($E134-$J134)/ABS($J134))*IF($F134="Lower",-1,1)),"n/a"))</f>
        <v/>
      </c>
      <c r="L134" s="10">
        <f>IF($A134="","",IFERROR(INDEX(Departments!$B$5:$B$54,MATCH($B134,Departments!$A$5:$A$54,0)),"Unmapped"))</f>
        <v/>
      </c>
    </row>
    <row r="135">
      <c r="A135" s="7" t="n"/>
      <c r="B135" s="7" t="n"/>
      <c r="C135" s="7" t="n"/>
      <c r="D135" s="8" t="n"/>
      <c r="E135" s="8" t="n"/>
      <c r="F135" s="7" t="n"/>
      <c r="G135" s="9">
        <f>IF($A135="","",IF($D135=0,"",(($E135-$D135)/ABS($D135))*IF($F135="Lower",-1,1)))</f>
        <v/>
      </c>
      <c r="H135" s="10">
        <f>IF($A135="","",IF($G135="","",IF($G135&gt;=0.05,"Ahead",IF($G135&gt;=-0.05,"On track","Behind"))))</f>
        <v/>
      </c>
      <c r="I135" s="11">
        <f>IF($A135="","",SUMIFS(Metrics!$E$5:$E$204,Metrics!$A$5:$A$204,$A135,Metrics!$C$5:$C$204,"&lt;="&amp;$C135))</f>
        <v/>
      </c>
      <c r="J135" s="11">
        <f>IF($A135="","",IFERROR(INDEX('Prior year'!$C$5:$C$204,MATCH($A135&amp;"|"&amp;$C135,'Prior year'!$D$5:$D$204,0)),"n/a"))</f>
        <v/>
      </c>
      <c r="K135" s="9">
        <f>IF($A135="","",IF(ISNUMBER($J135),IF($J135=0,"",(($E135-$J135)/ABS($J135))*IF($F135="Lower",-1,1)),"n/a"))</f>
        <v/>
      </c>
      <c r="L135" s="10">
        <f>IF($A135="","",IFERROR(INDEX(Departments!$B$5:$B$54,MATCH($B135,Departments!$A$5:$A$54,0)),"Unmapped"))</f>
        <v/>
      </c>
    </row>
    <row r="136">
      <c r="A136" s="7" t="n"/>
      <c r="B136" s="7" t="n"/>
      <c r="C136" s="7" t="n"/>
      <c r="D136" s="8" t="n"/>
      <c r="E136" s="8" t="n"/>
      <c r="F136" s="7" t="n"/>
      <c r="G136" s="9">
        <f>IF($A136="","",IF($D136=0,"",(($E136-$D136)/ABS($D136))*IF($F136="Lower",-1,1)))</f>
        <v/>
      </c>
      <c r="H136" s="10">
        <f>IF($A136="","",IF($G136="","",IF($G136&gt;=0.05,"Ahead",IF($G136&gt;=-0.05,"On track","Behind"))))</f>
        <v/>
      </c>
      <c r="I136" s="11">
        <f>IF($A136="","",SUMIFS(Metrics!$E$5:$E$204,Metrics!$A$5:$A$204,$A136,Metrics!$C$5:$C$204,"&lt;="&amp;$C136))</f>
        <v/>
      </c>
      <c r="J136" s="11">
        <f>IF($A136="","",IFERROR(INDEX('Prior year'!$C$5:$C$204,MATCH($A136&amp;"|"&amp;$C136,'Prior year'!$D$5:$D$204,0)),"n/a"))</f>
        <v/>
      </c>
      <c r="K136" s="9">
        <f>IF($A136="","",IF(ISNUMBER($J136),IF($J136=0,"",(($E136-$J136)/ABS($J136))*IF($F136="Lower",-1,1)),"n/a"))</f>
        <v/>
      </c>
      <c r="L136" s="10">
        <f>IF($A136="","",IFERROR(INDEX(Departments!$B$5:$B$54,MATCH($B136,Departments!$A$5:$A$54,0)),"Unmapped"))</f>
        <v/>
      </c>
    </row>
    <row r="137">
      <c r="A137" s="7" t="n"/>
      <c r="B137" s="7" t="n"/>
      <c r="C137" s="7" t="n"/>
      <c r="D137" s="8" t="n"/>
      <c r="E137" s="8" t="n"/>
      <c r="F137" s="7" t="n"/>
      <c r="G137" s="9">
        <f>IF($A137="","",IF($D137=0,"",(($E137-$D137)/ABS($D137))*IF($F137="Lower",-1,1)))</f>
        <v/>
      </c>
      <c r="H137" s="10">
        <f>IF($A137="","",IF($G137="","",IF($G137&gt;=0.05,"Ahead",IF($G137&gt;=-0.05,"On track","Behind"))))</f>
        <v/>
      </c>
      <c r="I137" s="11">
        <f>IF($A137="","",SUMIFS(Metrics!$E$5:$E$204,Metrics!$A$5:$A$204,$A137,Metrics!$C$5:$C$204,"&lt;="&amp;$C137))</f>
        <v/>
      </c>
      <c r="J137" s="11">
        <f>IF($A137="","",IFERROR(INDEX('Prior year'!$C$5:$C$204,MATCH($A137&amp;"|"&amp;$C137,'Prior year'!$D$5:$D$204,0)),"n/a"))</f>
        <v/>
      </c>
      <c r="K137" s="9">
        <f>IF($A137="","",IF(ISNUMBER($J137),IF($J137=0,"",(($E137-$J137)/ABS($J137))*IF($F137="Lower",-1,1)),"n/a"))</f>
        <v/>
      </c>
      <c r="L137" s="10">
        <f>IF($A137="","",IFERROR(INDEX(Departments!$B$5:$B$54,MATCH($B137,Departments!$A$5:$A$54,0)),"Unmapped"))</f>
        <v/>
      </c>
    </row>
    <row r="138">
      <c r="A138" s="7" t="n"/>
      <c r="B138" s="7" t="n"/>
      <c r="C138" s="7" t="n"/>
      <c r="D138" s="8" t="n"/>
      <c r="E138" s="8" t="n"/>
      <c r="F138" s="7" t="n"/>
      <c r="G138" s="9">
        <f>IF($A138="","",IF($D138=0,"",(($E138-$D138)/ABS($D138))*IF($F138="Lower",-1,1)))</f>
        <v/>
      </c>
      <c r="H138" s="10">
        <f>IF($A138="","",IF($G138="","",IF($G138&gt;=0.05,"Ahead",IF($G138&gt;=-0.05,"On track","Behind"))))</f>
        <v/>
      </c>
      <c r="I138" s="11">
        <f>IF($A138="","",SUMIFS(Metrics!$E$5:$E$204,Metrics!$A$5:$A$204,$A138,Metrics!$C$5:$C$204,"&lt;="&amp;$C138))</f>
        <v/>
      </c>
      <c r="J138" s="11">
        <f>IF($A138="","",IFERROR(INDEX('Prior year'!$C$5:$C$204,MATCH($A138&amp;"|"&amp;$C138,'Prior year'!$D$5:$D$204,0)),"n/a"))</f>
        <v/>
      </c>
      <c r="K138" s="9">
        <f>IF($A138="","",IF(ISNUMBER($J138),IF($J138=0,"",(($E138-$J138)/ABS($J138))*IF($F138="Lower",-1,1)),"n/a"))</f>
        <v/>
      </c>
      <c r="L138" s="10">
        <f>IF($A138="","",IFERROR(INDEX(Departments!$B$5:$B$54,MATCH($B138,Departments!$A$5:$A$54,0)),"Unmapped"))</f>
        <v/>
      </c>
    </row>
    <row r="139">
      <c r="A139" s="7" t="n"/>
      <c r="B139" s="7" t="n"/>
      <c r="C139" s="7" t="n"/>
      <c r="D139" s="8" t="n"/>
      <c r="E139" s="8" t="n"/>
      <c r="F139" s="7" t="n"/>
      <c r="G139" s="9">
        <f>IF($A139="","",IF($D139=0,"",(($E139-$D139)/ABS($D139))*IF($F139="Lower",-1,1)))</f>
        <v/>
      </c>
      <c r="H139" s="10">
        <f>IF($A139="","",IF($G139="","",IF($G139&gt;=0.05,"Ahead",IF($G139&gt;=-0.05,"On track","Behind"))))</f>
        <v/>
      </c>
      <c r="I139" s="11">
        <f>IF($A139="","",SUMIFS(Metrics!$E$5:$E$204,Metrics!$A$5:$A$204,$A139,Metrics!$C$5:$C$204,"&lt;="&amp;$C139))</f>
        <v/>
      </c>
      <c r="J139" s="11">
        <f>IF($A139="","",IFERROR(INDEX('Prior year'!$C$5:$C$204,MATCH($A139&amp;"|"&amp;$C139,'Prior year'!$D$5:$D$204,0)),"n/a"))</f>
        <v/>
      </c>
      <c r="K139" s="9">
        <f>IF($A139="","",IF(ISNUMBER($J139),IF($J139=0,"",(($E139-$J139)/ABS($J139))*IF($F139="Lower",-1,1)),"n/a"))</f>
        <v/>
      </c>
      <c r="L139" s="10">
        <f>IF($A139="","",IFERROR(INDEX(Departments!$B$5:$B$54,MATCH($B139,Departments!$A$5:$A$54,0)),"Unmapped"))</f>
        <v/>
      </c>
    </row>
    <row r="140">
      <c r="A140" s="7" t="n"/>
      <c r="B140" s="7" t="n"/>
      <c r="C140" s="7" t="n"/>
      <c r="D140" s="8" t="n"/>
      <c r="E140" s="8" t="n"/>
      <c r="F140" s="7" t="n"/>
      <c r="G140" s="9">
        <f>IF($A140="","",IF($D140=0,"",(($E140-$D140)/ABS($D140))*IF($F140="Lower",-1,1)))</f>
        <v/>
      </c>
      <c r="H140" s="10">
        <f>IF($A140="","",IF($G140="","",IF($G140&gt;=0.05,"Ahead",IF($G140&gt;=-0.05,"On track","Behind"))))</f>
        <v/>
      </c>
      <c r="I140" s="11">
        <f>IF($A140="","",SUMIFS(Metrics!$E$5:$E$204,Metrics!$A$5:$A$204,$A140,Metrics!$C$5:$C$204,"&lt;="&amp;$C140))</f>
        <v/>
      </c>
      <c r="J140" s="11">
        <f>IF($A140="","",IFERROR(INDEX('Prior year'!$C$5:$C$204,MATCH($A140&amp;"|"&amp;$C140,'Prior year'!$D$5:$D$204,0)),"n/a"))</f>
        <v/>
      </c>
      <c r="K140" s="9">
        <f>IF($A140="","",IF(ISNUMBER($J140),IF($J140=0,"",(($E140-$J140)/ABS($J140))*IF($F140="Lower",-1,1)),"n/a"))</f>
        <v/>
      </c>
      <c r="L140" s="10">
        <f>IF($A140="","",IFERROR(INDEX(Departments!$B$5:$B$54,MATCH($B140,Departments!$A$5:$A$54,0)),"Unmapped"))</f>
        <v/>
      </c>
    </row>
    <row r="141">
      <c r="A141" s="7" t="n"/>
      <c r="B141" s="7" t="n"/>
      <c r="C141" s="7" t="n"/>
      <c r="D141" s="8" t="n"/>
      <c r="E141" s="8" t="n"/>
      <c r="F141" s="7" t="n"/>
      <c r="G141" s="9">
        <f>IF($A141="","",IF($D141=0,"",(($E141-$D141)/ABS($D141))*IF($F141="Lower",-1,1)))</f>
        <v/>
      </c>
      <c r="H141" s="10">
        <f>IF($A141="","",IF($G141="","",IF($G141&gt;=0.05,"Ahead",IF($G141&gt;=-0.05,"On track","Behind"))))</f>
        <v/>
      </c>
      <c r="I141" s="11">
        <f>IF($A141="","",SUMIFS(Metrics!$E$5:$E$204,Metrics!$A$5:$A$204,$A141,Metrics!$C$5:$C$204,"&lt;="&amp;$C141))</f>
        <v/>
      </c>
      <c r="J141" s="11">
        <f>IF($A141="","",IFERROR(INDEX('Prior year'!$C$5:$C$204,MATCH($A141&amp;"|"&amp;$C141,'Prior year'!$D$5:$D$204,0)),"n/a"))</f>
        <v/>
      </c>
      <c r="K141" s="9">
        <f>IF($A141="","",IF(ISNUMBER($J141),IF($J141=0,"",(($E141-$J141)/ABS($J141))*IF($F141="Lower",-1,1)),"n/a"))</f>
        <v/>
      </c>
      <c r="L141" s="10">
        <f>IF($A141="","",IFERROR(INDEX(Departments!$B$5:$B$54,MATCH($B141,Departments!$A$5:$A$54,0)),"Unmapped"))</f>
        <v/>
      </c>
    </row>
    <row r="142">
      <c r="A142" s="7" t="n"/>
      <c r="B142" s="7" t="n"/>
      <c r="C142" s="7" t="n"/>
      <c r="D142" s="8" t="n"/>
      <c r="E142" s="8" t="n"/>
      <c r="F142" s="7" t="n"/>
      <c r="G142" s="9">
        <f>IF($A142="","",IF($D142=0,"",(($E142-$D142)/ABS($D142))*IF($F142="Lower",-1,1)))</f>
        <v/>
      </c>
      <c r="H142" s="10">
        <f>IF($A142="","",IF($G142="","",IF($G142&gt;=0.05,"Ahead",IF($G142&gt;=-0.05,"On track","Behind"))))</f>
        <v/>
      </c>
      <c r="I142" s="11">
        <f>IF($A142="","",SUMIFS(Metrics!$E$5:$E$204,Metrics!$A$5:$A$204,$A142,Metrics!$C$5:$C$204,"&lt;="&amp;$C142))</f>
        <v/>
      </c>
      <c r="J142" s="11">
        <f>IF($A142="","",IFERROR(INDEX('Prior year'!$C$5:$C$204,MATCH($A142&amp;"|"&amp;$C142,'Prior year'!$D$5:$D$204,0)),"n/a"))</f>
        <v/>
      </c>
      <c r="K142" s="9">
        <f>IF($A142="","",IF(ISNUMBER($J142),IF($J142=0,"",(($E142-$J142)/ABS($J142))*IF($F142="Lower",-1,1)),"n/a"))</f>
        <v/>
      </c>
      <c r="L142" s="10">
        <f>IF($A142="","",IFERROR(INDEX(Departments!$B$5:$B$54,MATCH($B142,Departments!$A$5:$A$54,0)),"Unmapped"))</f>
        <v/>
      </c>
    </row>
    <row r="143">
      <c r="A143" s="7" t="n"/>
      <c r="B143" s="7" t="n"/>
      <c r="C143" s="7" t="n"/>
      <c r="D143" s="8" t="n"/>
      <c r="E143" s="8" t="n"/>
      <c r="F143" s="7" t="n"/>
      <c r="G143" s="9">
        <f>IF($A143="","",IF($D143=0,"",(($E143-$D143)/ABS($D143))*IF($F143="Lower",-1,1)))</f>
        <v/>
      </c>
      <c r="H143" s="10">
        <f>IF($A143="","",IF($G143="","",IF($G143&gt;=0.05,"Ahead",IF($G143&gt;=-0.05,"On track","Behind"))))</f>
        <v/>
      </c>
      <c r="I143" s="11">
        <f>IF($A143="","",SUMIFS(Metrics!$E$5:$E$204,Metrics!$A$5:$A$204,$A143,Metrics!$C$5:$C$204,"&lt;="&amp;$C143))</f>
        <v/>
      </c>
      <c r="J143" s="11">
        <f>IF($A143="","",IFERROR(INDEX('Prior year'!$C$5:$C$204,MATCH($A143&amp;"|"&amp;$C143,'Prior year'!$D$5:$D$204,0)),"n/a"))</f>
        <v/>
      </c>
      <c r="K143" s="9">
        <f>IF($A143="","",IF(ISNUMBER($J143),IF($J143=0,"",(($E143-$J143)/ABS($J143))*IF($F143="Lower",-1,1)),"n/a"))</f>
        <v/>
      </c>
      <c r="L143" s="10">
        <f>IF($A143="","",IFERROR(INDEX(Departments!$B$5:$B$54,MATCH($B143,Departments!$A$5:$A$54,0)),"Unmapped"))</f>
        <v/>
      </c>
    </row>
    <row r="144">
      <c r="A144" s="7" t="n"/>
      <c r="B144" s="7" t="n"/>
      <c r="C144" s="7" t="n"/>
      <c r="D144" s="8" t="n"/>
      <c r="E144" s="8" t="n"/>
      <c r="F144" s="7" t="n"/>
      <c r="G144" s="9">
        <f>IF($A144="","",IF($D144=0,"",(($E144-$D144)/ABS($D144))*IF($F144="Lower",-1,1)))</f>
        <v/>
      </c>
      <c r="H144" s="10">
        <f>IF($A144="","",IF($G144="","",IF($G144&gt;=0.05,"Ahead",IF($G144&gt;=-0.05,"On track","Behind"))))</f>
        <v/>
      </c>
      <c r="I144" s="11">
        <f>IF($A144="","",SUMIFS(Metrics!$E$5:$E$204,Metrics!$A$5:$A$204,$A144,Metrics!$C$5:$C$204,"&lt;="&amp;$C144))</f>
        <v/>
      </c>
      <c r="J144" s="11">
        <f>IF($A144="","",IFERROR(INDEX('Prior year'!$C$5:$C$204,MATCH($A144&amp;"|"&amp;$C144,'Prior year'!$D$5:$D$204,0)),"n/a"))</f>
        <v/>
      </c>
      <c r="K144" s="9">
        <f>IF($A144="","",IF(ISNUMBER($J144),IF($J144=0,"",(($E144-$J144)/ABS($J144))*IF($F144="Lower",-1,1)),"n/a"))</f>
        <v/>
      </c>
      <c r="L144" s="10">
        <f>IF($A144="","",IFERROR(INDEX(Departments!$B$5:$B$54,MATCH($B144,Departments!$A$5:$A$54,0)),"Unmapped"))</f>
        <v/>
      </c>
    </row>
    <row r="145">
      <c r="A145" s="7" t="n"/>
      <c r="B145" s="7" t="n"/>
      <c r="C145" s="7" t="n"/>
      <c r="D145" s="8" t="n"/>
      <c r="E145" s="8" t="n"/>
      <c r="F145" s="7" t="n"/>
      <c r="G145" s="9">
        <f>IF($A145="","",IF($D145=0,"",(($E145-$D145)/ABS($D145))*IF($F145="Lower",-1,1)))</f>
        <v/>
      </c>
      <c r="H145" s="10">
        <f>IF($A145="","",IF($G145="","",IF($G145&gt;=0.05,"Ahead",IF($G145&gt;=-0.05,"On track","Behind"))))</f>
        <v/>
      </c>
      <c r="I145" s="11">
        <f>IF($A145="","",SUMIFS(Metrics!$E$5:$E$204,Metrics!$A$5:$A$204,$A145,Metrics!$C$5:$C$204,"&lt;="&amp;$C145))</f>
        <v/>
      </c>
      <c r="J145" s="11">
        <f>IF($A145="","",IFERROR(INDEX('Prior year'!$C$5:$C$204,MATCH($A145&amp;"|"&amp;$C145,'Prior year'!$D$5:$D$204,0)),"n/a"))</f>
        <v/>
      </c>
      <c r="K145" s="9">
        <f>IF($A145="","",IF(ISNUMBER($J145),IF($J145=0,"",(($E145-$J145)/ABS($J145))*IF($F145="Lower",-1,1)),"n/a"))</f>
        <v/>
      </c>
      <c r="L145" s="10">
        <f>IF($A145="","",IFERROR(INDEX(Departments!$B$5:$B$54,MATCH($B145,Departments!$A$5:$A$54,0)),"Unmapped"))</f>
        <v/>
      </c>
    </row>
    <row r="146">
      <c r="A146" s="7" t="n"/>
      <c r="B146" s="7" t="n"/>
      <c r="C146" s="7" t="n"/>
      <c r="D146" s="8" t="n"/>
      <c r="E146" s="8" t="n"/>
      <c r="F146" s="7" t="n"/>
      <c r="G146" s="9">
        <f>IF($A146="","",IF($D146=0,"",(($E146-$D146)/ABS($D146))*IF($F146="Lower",-1,1)))</f>
        <v/>
      </c>
      <c r="H146" s="10">
        <f>IF($A146="","",IF($G146="","",IF($G146&gt;=0.05,"Ahead",IF($G146&gt;=-0.05,"On track","Behind"))))</f>
        <v/>
      </c>
      <c r="I146" s="11">
        <f>IF($A146="","",SUMIFS(Metrics!$E$5:$E$204,Metrics!$A$5:$A$204,$A146,Metrics!$C$5:$C$204,"&lt;="&amp;$C146))</f>
        <v/>
      </c>
      <c r="J146" s="11">
        <f>IF($A146="","",IFERROR(INDEX('Prior year'!$C$5:$C$204,MATCH($A146&amp;"|"&amp;$C146,'Prior year'!$D$5:$D$204,0)),"n/a"))</f>
        <v/>
      </c>
      <c r="K146" s="9">
        <f>IF($A146="","",IF(ISNUMBER($J146),IF($J146=0,"",(($E146-$J146)/ABS($J146))*IF($F146="Lower",-1,1)),"n/a"))</f>
        <v/>
      </c>
      <c r="L146" s="10">
        <f>IF($A146="","",IFERROR(INDEX(Departments!$B$5:$B$54,MATCH($B146,Departments!$A$5:$A$54,0)),"Unmapped"))</f>
        <v/>
      </c>
    </row>
    <row r="147">
      <c r="A147" s="7" t="n"/>
      <c r="B147" s="7" t="n"/>
      <c r="C147" s="7" t="n"/>
      <c r="D147" s="8" t="n"/>
      <c r="E147" s="8" t="n"/>
      <c r="F147" s="7" t="n"/>
      <c r="G147" s="9">
        <f>IF($A147="","",IF($D147=0,"",(($E147-$D147)/ABS($D147))*IF($F147="Lower",-1,1)))</f>
        <v/>
      </c>
      <c r="H147" s="10">
        <f>IF($A147="","",IF($G147="","",IF($G147&gt;=0.05,"Ahead",IF($G147&gt;=-0.05,"On track","Behind"))))</f>
        <v/>
      </c>
      <c r="I147" s="11">
        <f>IF($A147="","",SUMIFS(Metrics!$E$5:$E$204,Metrics!$A$5:$A$204,$A147,Metrics!$C$5:$C$204,"&lt;="&amp;$C147))</f>
        <v/>
      </c>
      <c r="J147" s="11">
        <f>IF($A147="","",IFERROR(INDEX('Prior year'!$C$5:$C$204,MATCH($A147&amp;"|"&amp;$C147,'Prior year'!$D$5:$D$204,0)),"n/a"))</f>
        <v/>
      </c>
      <c r="K147" s="9">
        <f>IF($A147="","",IF(ISNUMBER($J147),IF($J147=0,"",(($E147-$J147)/ABS($J147))*IF($F147="Lower",-1,1)),"n/a"))</f>
        <v/>
      </c>
      <c r="L147" s="10">
        <f>IF($A147="","",IFERROR(INDEX(Departments!$B$5:$B$54,MATCH($B147,Departments!$A$5:$A$54,0)),"Unmapped"))</f>
        <v/>
      </c>
    </row>
    <row r="148">
      <c r="A148" s="7" t="n"/>
      <c r="B148" s="7" t="n"/>
      <c r="C148" s="7" t="n"/>
      <c r="D148" s="8" t="n"/>
      <c r="E148" s="8" t="n"/>
      <c r="F148" s="7" t="n"/>
      <c r="G148" s="9">
        <f>IF($A148="","",IF($D148=0,"",(($E148-$D148)/ABS($D148))*IF($F148="Lower",-1,1)))</f>
        <v/>
      </c>
      <c r="H148" s="10">
        <f>IF($A148="","",IF($G148="","",IF($G148&gt;=0.05,"Ahead",IF($G148&gt;=-0.05,"On track","Behind"))))</f>
        <v/>
      </c>
      <c r="I148" s="11">
        <f>IF($A148="","",SUMIFS(Metrics!$E$5:$E$204,Metrics!$A$5:$A$204,$A148,Metrics!$C$5:$C$204,"&lt;="&amp;$C148))</f>
        <v/>
      </c>
      <c r="J148" s="11">
        <f>IF($A148="","",IFERROR(INDEX('Prior year'!$C$5:$C$204,MATCH($A148&amp;"|"&amp;$C148,'Prior year'!$D$5:$D$204,0)),"n/a"))</f>
        <v/>
      </c>
      <c r="K148" s="9">
        <f>IF($A148="","",IF(ISNUMBER($J148),IF($J148=0,"",(($E148-$J148)/ABS($J148))*IF($F148="Lower",-1,1)),"n/a"))</f>
        <v/>
      </c>
      <c r="L148" s="10">
        <f>IF($A148="","",IFERROR(INDEX(Departments!$B$5:$B$54,MATCH($B148,Departments!$A$5:$A$54,0)),"Unmapped"))</f>
        <v/>
      </c>
    </row>
    <row r="149">
      <c r="A149" s="7" t="n"/>
      <c r="B149" s="7" t="n"/>
      <c r="C149" s="7" t="n"/>
      <c r="D149" s="8" t="n"/>
      <c r="E149" s="8" t="n"/>
      <c r="F149" s="7" t="n"/>
      <c r="G149" s="9">
        <f>IF($A149="","",IF($D149=0,"",(($E149-$D149)/ABS($D149))*IF($F149="Lower",-1,1)))</f>
        <v/>
      </c>
      <c r="H149" s="10">
        <f>IF($A149="","",IF($G149="","",IF($G149&gt;=0.05,"Ahead",IF($G149&gt;=-0.05,"On track","Behind"))))</f>
        <v/>
      </c>
      <c r="I149" s="11">
        <f>IF($A149="","",SUMIFS(Metrics!$E$5:$E$204,Metrics!$A$5:$A$204,$A149,Metrics!$C$5:$C$204,"&lt;="&amp;$C149))</f>
        <v/>
      </c>
      <c r="J149" s="11">
        <f>IF($A149="","",IFERROR(INDEX('Prior year'!$C$5:$C$204,MATCH($A149&amp;"|"&amp;$C149,'Prior year'!$D$5:$D$204,0)),"n/a"))</f>
        <v/>
      </c>
      <c r="K149" s="9">
        <f>IF($A149="","",IF(ISNUMBER($J149),IF($J149=0,"",(($E149-$J149)/ABS($J149))*IF($F149="Lower",-1,1)),"n/a"))</f>
        <v/>
      </c>
      <c r="L149" s="10">
        <f>IF($A149="","",IFERROR(INDEX(Departments!$B$5:$B$54,MATCH($B149,Departments!$A$5:$A$54,0)),"Unmapped"))</f>
        <v/>
      </c>
    </row>
    <row r="150">
      <c r="A150" s="7" t="n"/>
      <c r="B150" s="7" t="n"/>
      <c r="C150" s="7" t="n"/>
      <c r="D150" s="8" t="n"/>
      <c r="E150" s="8" t="n"/>
      <c r="F150" s="7" t="n"/>
      <c r="G150" s="9">
        <f>IF($A150="","",IF($D150=0,"",(($E150-$D150)/ABS($D150))*IF($F150="Lower",-1,1)))</f>
        <v/>
      </c>
      <c r="H150" s="10">
        <f>IF($A150="","",IF($G150="","",IF($G150&gt;=0.05,"Ahead",IF($G150&gt;=-0.05,"On track","Behind"))))</f>
        <v/>
      </c>
      <c r="I150" s="11">
        <f>IF($A150="","",SUMIFS(Metrics!$E$5:$E$204,Metrics!$A$5:$A$204,$A150,Metrics!$C$5:$C$204,"&lt;="&amp;$C150))</f>
        <v/>
      </c>
      <c r="J150" s="11">
        <f>IF($A150="","",IFERROR(INDEX('Prior year'!$C$5:$C$204,MATCH($A150&amp;"|"&amp;$C150,'Prior year'!$D$5:$D$204,0)),"n/a"))</f>
        <v/>
      </c>
      <c r="K150" s="9">
        <f>IF($A150="","",IF(ISNUMBER($J150),IF($J150=0,"",(($E150-$J150)/ABS($J150))*IF($F150="Lower",-1,1)),"n/a"))</f>
        <v/>
      </c>
      <c r="L150" s="10">
        <f>IF($A150="","",IFERROR(INDEX(Departments!$B$5:$B$54,MATCH($B150,Departments!$A$5:$A$54,0)),"Unmapped"))</f>
        <v/>
      </c>
    </row>
    <row r="151">
      <c r="A151" s="7" t="n"/>
      <c r="B151" s="7" t="n"/>
      <c r="C151" s="7" t="n"/>
      <c r="D151" s="8" t="n"/>
      <c r="E151" s="8" t="n"/>
      <c r="F151" s="7" t="n"/>
      <c r="G151" s="9">
        <f>IF($A151="","",IF($D151=0,"",(($E151-$D151)/ABS($D151))*IF($F151="Lower",-1,1)))</f>
        <v/>
      </c>
      <c r="H151" s="10">
        <f>IF($A151="","",IF($G151="","",IF($G151&gt;=0.05,"Ahead",IF($G151&gt;=-0.05,"On track","Behind"))))</f>
        <v/>
      </c>
      <c r="I151" s="11">
        <f>IF($A151="","",SUMIFS(Metrics!$E$5:$E$204,Metrics!$A$5:$A$204,$A151,Metrics!$C$5:$C$204,"&lt;="&amp;$C151))</f>
        <v/>
      </c>
      <c r="J151" s="11">
        <f>IF($A151="","",IFERROR(INDEX('Prior year'!$C$5:$C$204,MATCH($A151&amp;"|"&amp;$C151,'Prior year'!$D$5:$D$204,0)),"n/a"))</f>
        <v/>
      </c>
      <c r="K151" s="9">
        <f>IF($A151="","",IF(ISNUMBER($J151),IF($J151=0,"",(($E151-$J151)/ABS($J151))*IF($F151="Lower",-1,1)),"n/a"))</f>
        <v/>
      </c>
      <c r="L151" s="10">
        <f>IF($A151="","",IFERROR(INDEX(Departments!$B$5:$B$54,MATCH($B151,Departments!$A$5:$A$54,0)),"Unmapped"))</f>
        <v/>
      </c>
    </row>
    <row r="152">
      <c r="A152" s="7" t="n"/>
      <c r="B152" s="7" t="n"/>
      <c r="C152" s="7" t="n"/>
      <c r="D152" s="8" t="n"/>
      <c r="E152" s="8" t="n"/>
      <c r="F152" s="7" t="n"/>
      <c r="G152" s="9">
        <f>IF($A152="","",IF($D152=0,"",(($E152-$D152)/ABS($D152))*IF($F152="Lower",-1,1)))</f>
        <v/>
      </c>
      <c r="H152" s="10">
        <f>IF($A152="","",IF($G152="","",IF($G152&gt;=0.05,"Ahead",IF($G152&gt;=-0.05,"On track","Behind"))))</f>
        <v/>
      </c>
      <c r="I152" s="11">
        <f>IF($A152="","",SUMIFS(Metrics!$E$5:$E$204,Metrics!$A$5:$A$204,$A152,Metrics!$C$5:$C$204,"&lt;="&amp;$C152))</f>
        <v/>
      </c>
      <c r="J152" s="11">
        <f>IF($A152="","",IFERROR(INDEX('Prior year'!$C$5:$C$204,MATCH($A152&amp;"|"&amp;$C152,'Prior year'!$D$5:$D$204,0)),"n/a"))</f>
        <v/>
      </c>
      <c r="K152" s="9">
        <f>IF($A152="","",IF(ISNUMBER($J152),IF($J152=0,"",(($E152-$J152)/ABS($J152))*IF($F152="Lower",-1,1)),"n/a"))</f>
        <v/>
      </c>
      <c r="L152" s="10">
        <f>IF($A152="","",IFERROR(INDEX(Departments!$B$5:$B$54,MATCH($B152,Departments!$A$5:$A$54,0)),"Unmapped"))</f>
        <v/>
      </c>
    </row>
    <row r="153">
      <c r="A153" s="7" t="n"/>
      <c r="B153" s="7" t="n"/>
      <c r="C153" s="7" t="n"/>
      <c r="D153" s="8" t="n"/>
      <c r="E153" s="8" t="n"/>
      <c r="F153" s="7" t="n"/>
      <c r="G153" s="9">
        <f>IF($A153="","",IF($D153=0,"",(($E153-$D153)/ABS($D153))*IF($F153="Lower",-1,1)))</f>
        <v/>
      </c>
      <c r="H153" s="10">
        <f>IF($A153="","",IF($G153="","",IF($G153&gt;=0.05,"Ahead",IF($G153&gt;=-0.05,"On track","Behind"))))</f>
        <v/>
      </c>
      <c r="I153" s="11">
        <f>IF($A153="","",SUMIFS(Metrics!$E$5:$E$204,Metrics!$A$5:$A$204,$A153,Metrics!$C$5:$C$204,"&lt;="&amp;$C153))</f>
        <v/>
      </c>
      <c r="J153" s="11">
        <f>IF($A153="","",IFERROR(INDEX('Prior year'!$C$5:$C$204,MATCH($A153&amp;"|"&amp;$C153,'Prior year'!$D$5:$D$204,0)),"n/a"))</f>
        <v/>
      </c>
      <c r="K153" s="9">
        <f>IF($A153="","",IF(ISNUMBER($J153),IF($J153=0,"",(($E153-$J153)/ABS($J153))*IF($F153="Lower",-1,1)),"n/a"))</f>
        <v/>
      </c>
      <c r="L153" s="10">
        <f>IF($A153="","",IFERROR(INDEX(Departments!$B$5:$B$54,MATCH($B153,Departments!$A$5:$A$54,0)),"Unmapped"))</f>
        <v/>
      </c>
    </row>
    <row r="154">
      <c r="A154" s="7" t="n"/>
      <c r="B154" s="7" t="n"/>
      <c r="C154" s="7" t="n"/>
      <c r="D154" s="8" t="n"/>
      <c r="E154" s="8" t="n"/>
      <c r="F154" s="7" t="n"/>
      <c r="G154" s="9">
        <f>IF($A154="","",IF($D154=0,"",(($E154-$D154)/ABS($D154))*IF($F154="Lower",-1,1)))</f>
        <v/>
      </c>
      <c r="H154" s="10">
        <f>IF($A154="","",IF($G154="","",IF($G154&gt;=0.05,"Ahead",IF($G154&gt;=-0.05,"On track","Behind"))))</f>
        <v/>
      </c>
      <c r="I154" s="11">
        <f>IF($A154="","",SUMIFS(Metrics!$E$5:$E$204,Metrics!$A$5:$A$204,$A154,Metrics!$C$5:$C$204,"&lt;="&amp;$C154))</f>
        <v/>
      </c>
      <c r="J154" s="11">
        <f>IF($A154="","",IFERROR(INDEX('Prior year'!$C$5:$C$204,MATCH($A154&amp;"|"&amp;$C154,'Prior year'!$D$5:$D$204,0)),"n/a"))</f>
        <v/>
      </c>
      <c r="K154" s="9">
        <f>IF($A154="","",IF(ISNUMBER($J154),IF($J154=0,"",(($E154-$J154)/ABS($J154))*IF($F154="Lower",-1,1)),"n/a"))</f>
        <v/>
      </c>
      <c r="L154" s="10">
        <f>IF($A154="","",IFERROR(INDEX(Departments!$B$5:$B$54,MATCH($B154,Departments!$A$5:$A$54,0)),"Unmapped"))</f>
        <v/>
      </c>
    </row>
    <row r="155">
      <c r="A155" s="7" t="n"/>
      <c r="B155" s="7" t="n"/>
      <c r="C155" s="7" t="n"/>
      <c r="D155" s="8" t="n"/>
      <c r="E155" s="8" t="n"/>
      <c r="F155" s="7" t="n"/>
      <c r="G155" s="9">
        <f>IF($A155="","",IF($D155=0,"",(($E155-$D155)/ABS($D155))*IF($F155="Lower",-1,1)))</f>
        <v/>
      </c>
      <c r="H155" s="10">
        <f>IF($A155="","",IF($G155="","",IF($G155&gt;=0.05,"Ahead",IF($G155&gt;=-0.05,"On track","Behind"))))</f>
        <v/>
      </c>
      <c r="I155" s="11">
        <f>IF($A155="","",SUMIFS(Metrics!$E$5:$E$204,Metrics!$A$5:$A$204,$A155,Metrics!$C$5:$C$204,"&lt;="&amp;$C155))</f>
        <v/>
      </c>
      <c r="J155" s="11">
        <f>IF($A155="","",IFERROR(INDEX('Prior year'!$C$5:$C$204,MATCH($A155&amp;"|"&amp;$C155,'Prior year'!$D$5:$D$204,0)),"n/a"))</f>
        <v/>
      </c>
      <c r="K155" s="9">
        <f>IF($A155="","",IF(ISNUMBER($J155),IF($J155=0,"",(($E155-$J155)/ABS($J155))*IF($F155="Lower",-1,1)),"n/a"))</f>
        <v/>
      </c>
      <c r="L155" s="10">
        <f>IF($A155="","",IFERROR(INDEX(Departments!$B$5:$B$54,MATCH($B155,Departments!$A$5:$A$54,0)),"Unmapped"))</f>
        <v/>
      </c>
    </row>
    <row r="156">
      <c r="A156" s="7" t="n"/>
      <c r="B156" s="7" t="n"/>
      <c r="C156" s="7" t="n"/>
      <c r="D156" s="8" t="n"/>
      <c r="E156" s="8" t="n"/>
      <c r="F156" s="7" t="n"/>
      <c r="G156" s="9">
        <f>IF($A156="","",IF($D156=0,"",(($E156-$D156)/ABS($D156))*IF($F156="Lower",-1,1)))</f>
        <v/>
      </c>
      <c r="H156" s="10">
        <f>IF($A156="","",IF($G156="","",IF($G156&gt;=0.05,"Ahead",IF($G156&gt;=-0.05,"On track","Behind"))))</f>
        <v/>
      </c>
      <c r="I156" s="11">
        <f>IF($A156="","",SUMIFS(Metrics!$E$5:$E$204,Metrics!$A$5:$A$204,$A156,Metrics!$C$5:$C$204,"&lt;="&amp;$C156))</f>
        <v/>
      </c>
      <c r="J156" s="11">
        <f>IF($A156="","",IFERROR(INDEX('Prior year'!$C$5:$C$204,MATCH($A156&amp;"|"&amp;$C156,'Prior year'!$D$5:$D$204,0)),"n/a"))</f>
        <v/>
      </c>
      <c r="K156" s="9">
        <f>IF($A156="","",IF(ISNUMBER($J156),IF($J156=0,"",(($E156-$J156)/ABS($J156))*IF($F156="Lower",-1,1)),"n/a"))</f>
        <v/>
      </c>
      <c r="L156" s="10">
        <f>IF($A156="","",IFERROR(INDEX(Departments!$B$5:$B$54,MATCH($B156,Departments!$A$5:$A$54,0)),"Unmapped"))</f>
        <v/>
      </c>
    </row>
    <row r="157">
      <c r="A157" s="7" t="n"/>
      <c r="B157" s="7" t="n"/>
      <c r="C157" s="7" t="n"/>
      <c r="D157" s="8" t="n"/>
      <c r="E157" s="8" t="n"/>
      <c r="F157" s="7" t="n"/>
      <c r="G157" s="9">
        <f>IF($A157="","",IF($D157=0,"",(($E157-$D157)/ABS($D157))*IF($F157="Lower",-1,1)))</f>
        <v/>
      </c>
      <c r="H157" s="10">
        <f>IF($A157="","",IF($G157="","",IF($G157&gt;=0.05,"Ahead",IF($G157&gt;=-0.05,"On track","Behind"))))</f>
        <v/>
      </c>
      <c r="I157" s="11">
        <f>IF($A157="","",SUMIFS(Metrics!$E$5:$E$204,Metrics!$A$5:$A$204,$A157,Metrics!$C$5:$C$204,"&lt;="&amp;$C157))</f>
        <v/>
      </c>
      <c r="J157" s="11">
        <f>IF($A157="","",IFERROR(INDEX('Prior year'!$C$5:$C$204,MATCH($A157&amp;"|"&amp;$C157,'Prior year'!$D$5:$D$204,0)),"n/a"))</f>
        <v/>
      </c>
      <c r="K157" s="9">
        <f>IF($A157="","",IF(ISNUMBER($J157),IF($J157=0,"",(($E157-$J157)/ABS($J157))*IF($F157="Lower",-1,1)),"n/a"))</f>
        <v/>
      </c>
      <c r="L157" s="10">
        <f>IF($A157="","",IFERROR(INDEX(Departments!$B$5:$B$54,MATCH($B157,Departments!$A$5:$A$54,0)),"Unmapped"))</f>
        <v/>
      </c>
    </row>
    <row r="158">
      <c r="A158" s="7" t="n"/>
      <c r="B158" s="7" t="n"/>
      <c r="C158" s="7" t="n"/>
      <c r="D158" s="8" t="n"/>
      <c r="E158" s="8" t="n"/>
      <c r="F158" s="7" t="n"/>
      <c r="G158" s="9">
        <f>IF($A158="","",IF($D158=0,"",(($E158-$D158)/ABS($D158))*IF($F158="Lower",-1,1)))</f>
        <v/>
      </c>
      <c r="H158" s="10">
        <f>IF($A158="","",IF($G158="","",IF($G158&gt;=0.05,"Ahead",IF($G158&gt;=-0.05,"On track","Behind"))))</f>
        <v/>
      </c>
      <c r="I158" s="11">
        <f>IF($A158="","",SUMIFS(Metrics!$E$5:$E$204,Metrics!$A$5:$A$204,$A158,Metrics!$C$5:$C$204,"&lt;="&amp;$C158))</f>
        <v/>
      </c>
      <c r="J158" s="11">
        <f>IF($A158="","",IFERROR(INDEX('Prior year'!$C$5:$C$204,MATCH($A158&amp;"|"&amp;$C158,'Prior year'!$D$5:$D$204,0)),"n/a"))</f>
        <v/>
      </c>
      <c r="K158" s="9">
        <f>IF($A158="","",IF(ISNUMBER($J158),IF($J158=0,"",(($E158-$J158)/ABS($J158))*IF($F158="Lower",-1,1)),"n/a"))</f>
        <v/>
      </c>
      <c r="L158" s="10">
        <f>IF($A158="","",IFERROR(INDEX(Departments!$B$5:$B$54,MATCH($B158,Departments!$A$5:$A$54,0)),"Unmapped"))</f>
        <v/>
      </c>
    </row>
    <row r="159">
      <c r="A159" s="7" t="n"/>
      <c r="B159" s="7" t="n"/>
      <c r="C159" s="7" t="n"/>
      <c r="D159" s="8" t="n"/>
      <c r="E159" s="8" t="n"/>
      <c r="F159" s="7" t="n"/>
      <c r="G159" s="9">
        <f>IF($A159="","",IF($D159=0,"",(($E159-$D159)/ABS($D159))*IF($F159="Lower",-1,1)))</f>
        <v/>
      </c>
      <c r="H159" s="10">
        <f>IF($A159="","",IF($G159="","",IF($G159&gt;=0.05,"Ahead",IF($G159&gt;=-0.05,"On track","Behind"))))</f>
        <v/>
      </c>
      <c r="I159" s="11">
        <f>IF($A159="","",SUMIFS(Metrics!$E$5:$E$204,Metrics!$A$5:$A$204,$A159,Metrics!$C$5:$C$204,"&lt;="&amp;$C159))</f>
        <v/>
      </c>
      <c r="J159" s="11">
        <f>IF($A159="","",IFERROR(INDEX('Prior year'!$C$5:$C$204,MATCH($A159&amp;"|"&amp;$C159,'Prior year'!$D$5:$D$204,0)),"n/a"))</f>
        <v/>
      </c>
      <c r="K159" s="9">
        <f>IF($A159="","",IF(ISNUMBER($J159),IF($J159=0,"",(($E159-$J159)/ABS($J159))*IF($F159="Lower",-1,1)),"n/a"))</f>
        <v/>
      </c>
      <c r="L159" s="10">
        <f>IF($A159="","",IFERROR(INDEX(Departments!$B$5:$B$54,MATCH($B159,Departments!$A$5:$A$54,0)),"Unmapped"))</f>
        <v/>
      </c>
    </row>
    <row r="160">
      <c r="A160" s="7" t="n"/>
      <c r="B160" s="7" t="n"/>
      <c r="C160" s="7" t="n"/>
      <c r="D160" s="8" t="n"/>
      <c r="E160" s="8" t="n"/>
      <c r="F160" s="7" t="n"/>
      <c r="G160" s="9">
        <f>IF($A160="","",IF($D160=0,"",(($E160-$D160)/ABS($D160))*IF($F160="Lower",-1,1)))</f>
        <v/>
      </c>
      <c r="H160" s="10">
        <f>IF($A160="","",IF($G160="","",IF($G160&gt;=0.05,"Ahead",IF($G160&gt;=-0.05,"On track","Behind"))))</f>
        <v/>
      </c>
      <c r="I160" s="11">
        <f>IF($A160="","",SUMIFS(Metrics!$E$5:$E$204,Metrics!$A$5:$A$204,$A160,Metrics!$C$5:$C$204,"&lt;="&amp;$C160))</f>
        <v/>
      </c>
      <c r="J160" s="11">
        <f>IF($A160="","",IFERROR(INDEX('Prior year'!$C$5:$C$204,MATCH($A160&amp;"|"&amp;$C160,'Prior year'!$D$5:$D$204,0)),"n/a"))</f>
        <v/>
      </c>
      <c r="K160" s="9">
        <f>IF($A160="","",IF(ISNUMBER($J160),IF($J160=0,"",(($E160-$J160)/ABS($J160))*IF($F160="Lower",-1,1)),"n/a"))</f>
        <v/>
      </c>
      <c r="L160" s="10">
        <f>IF($A160="","",IFERROR(INDEX(Departments!$B$5:$B$54,MATCH($B160,Departments!$A$5:$A$54,0)),"Unmapped"))</f>
        <v/>
      </c>
    </row>
    <row r="161">
      <c r="A161" s="7" t="n"/>
      <c r="B161" s="7" t="n"/>
      <c r="C161" s="7" t="n"/>
      <c r="D161" s="8" t="n"/>
      <c r="E161" s="8" t="n"/>
      <c r="F161" s="7" t="n"/>
      <c r="G161" s="9">
        <f>IF($A161="","",IF($D161=0,"",(($E161-$D161)/ABS($D161))*IF($F161="Lower",-1,1)))</f>
        <v/>
      </c>
      <c r="H161" s="10">
        <f>IF($A161="","",IF($G161="","",IF($G161&gt;=0.05,"Ahead",IF($G161&gt;=-0.05,"On track","Behind"))))</f>
        <v/>
      </c>
      <c r="I161" s="11">
        <f>IF($A161="","",SUMIFS(Metrics!$E$5:$E$204,Metrics!$A$5:$A$204,$A161,Metrics!$C$5:$C$204,"&lt;="&amp;$C161))</f>
        <v/>
      </c>
      <c r="J161" s="11">
        <f>IF($A161="","",IFERROR(INDEX('Prior year'!$C$5:$C$204,MATCH($A161&amp;"|"&amp;$C161,'Prior year'!$D$5:$D$204,0)),"n/a"))</f>
        <v/>
      </c>
      <c r="K161" s="9">
        <f>IF($A161="","",IF(ISNUMBER($J161),IF($J161=0,"",(($E161-$J161)/ABS($J161))*IF($F161="Lower",-1,1)),"n/a"))</f>
        <v/>
      </c>
      <c r="L161" s="10">
        <f>IF($A161="","",IFERROR(INDEX(Departments!$B$5:$B$54,MATCH($B161,Departments!$A$5:$A$54,0)),"Unmapped"))</f>
        <v/>
      </c>
    </row>
    <row r="162">
      <c r="A162" s="7" t="n"/>
      <c r="B162" s="7" t="n"/>
      <c r="C162" s="7" t="n"/>
      <c r="D162" s="8" t="n"/>
      <c r="E162" s="8" t="n"/>
      <c r="F162" s="7" t="n"/>
      <c r="G162" s="9">
        <f>IF($A162="","",IF($D162=0,"",(($E162-$D162)/ABS($D162))*IF($F162="Lower",-1,1)))</f>
        <v/>
      </c>
      <c r="H162" s="10">
        <f>IF($A162="","",IF($G162="","",IF($G162&gt;=0.05,"Ahead",IF($G162&gt;=-0.05,"On track","Behind"))))</f>
        <v/>
      </c>
      <c r="I162" s="11">
        <f>IF($A162="","",SUMIFS(Metrics!$E$5:$E$204,Metrics!$A$5:$A$204,$A162,Metrics!$C$5:$C$204,"&lt;="&amp;$C162))</f>
        <v/>
      </c>
      <c r="J162" s="11">
        <f>IF($A162="","",IFERROR(INDEX('Prior year'!$C$5:$C$204,MATCH($A162&amp;"|"&amp;$C162,'Prior year'!$D$5:$D$204,0)),"n/a"))</f>
        <v/>
      </c>
      <c r="K162" s="9">
        <f>IF($A162="","",IF(ISNUMBER($J162),IF($J162=0,"",(($E162-$J162)/ABS($J162))*IF($F162="Lower",-1,1)),"n/a"))</f>
        <v/>
      </c>
      <c r="L162" s="10">
        <f>IF($A162="","",IFERROR(INDEX(Departments!$B$5:$B$54,MATCH($B162,Departments!$A$5:$A$54,0)),"Unmapped"))</f>
        <v/>
      </c>
    </row>
    <row r="163">
      <c r="A163" s="7" t="n"/>
      <c r="B163" s="7" t="n"/>
      <c r="C163" s="7" t="n"/>
      <c r="D163" s="8" t="n"/>
      <c r="E163" s="8" t="n"/>
      <c r="F163" s="7" t="n"/>
      <c r="G163" s="9">
        <f>IF($A163="","",IF($D163=0,"",(($E163-$D163)/ABS($D163))*IF($F163="Lower",-1,1)))</f>
        <v/>
      </c>
      <c r="H163" s="10">
        <f>IF($A163="","",IF($G163="","",IF($G163&gt;=0.05,"Ahead",IF($G163&gt;=-0.05,"On track","Behind"))))</f>
        <v/>
      </c>
      <c r="I163" s="11">
        <f>IF($A163="","",SUMIFS(Metrics!$E$5:$E$204,Metrics!$A$5:$A$204,$A163,Metrics!$C$5:$C$204,"&lt;="&amp;$C163))</f>
        <v/>
      </c>
      <c r="J163" s="11">
        <f>IF($A163="","",IFERROR(INDEX('Prior year'!$C$5:$C$204,MATCH($A163&amp;"|"&amp;$C163,'Prior year'!$D$5:$D$204,0)),"n/a"))</f>
        <v/>
      </c>
      <c r="K163" s="9">
        <f>IF($A163="","",IF(ISNUMBER($J163),IF($J163=0,"",(($E163-$J163)/ABS($J163))*IF($F163="Lower",-1,1)),"n/a"))</f>
        <v/>
      </c>
      <c r="L163" s="10">
        <f>IF($A163="","",IFERROR(INDEX(Departments!$B$5:$B$54,MATCH($B163,Departments!$A$5:$A$54,0)),"Unmapped"))</f>
        <v/>
      </c>
    </row>
    <row r="164">
      <c r="A164" s="7" t="n"/>
      <c r="B164" s="7" t="n"/>
      <c r="C164" s="7" t="n"/>
      <c r="D164" s="8" t="n"/>
      <c r="E164" s="8" t="n"/>
      <c r="F164" s="7" t="n"/>
      <c r="G164" s="9">
        <f>IF($A164="","",IF($D164=0,"",(($E164-$D164)/ABS($D164))*IF($F164="Lower",-1,1)))</f>
        <v/>
      </c>
      <c r="H164" s="10">
        <f>IF($A164="","",IF($G164="","",IF($G164&gt;=0.05,"Ahead",IF($G164&gt;=-0.05,"On track","Behind"))))</f>
        <v/>
      </c>
      <c r="I164" s="11">
        <f>IF($A164="","",SUMIFS(Metrics!$E$5:$E$204,Metrics!$A$5:$A$204,$A164,Metrics!$C$5:$C$204,"&lt;="&amp;$C164))</f>
        <v/>
      </c>
      <c r="J164" s="11">
        <f>IF($A164="","",IFERROR(INDEX('Prior year'!$C$5:$C$204,MATCH($A164&amp;"|"&amp;$C164,'Prior year'!$D$5:$D$204,0)),"n/a"))</f>
        <v/>
      </c>
      <c r="K164" s="9">
        <f>IF($A164="","",IF(ISNUMBER($J164),IF($J164=0,"",(($E164-$J164)/ABS($J164))*IF($F164="Lower",-1,1)),"n/a"))</f>
        <v/>
      </c>
      <c r="L164" s="10">
        <f>IF($A164="","",IFERROR(INDEX(Departments!$B$5:$B$54,MATCH($B164,Departments!$A$5:$A$54,0)),"Unmapped"))</f>
        <v/>
      </c>
    </row>
    <row r="165">
      <c r="A165" s="7" t="n"/>
      <c r="B165" s="7" t="n"/>
      <c r="C165" s="7" t="n"/>
      <c r="D165" s="8" t="n"/>
      <c r="E165" s="8" t="n"/>
      <c r="F165" s="7" t="n"/>
      <c r="G165" s="9">
        <f>IF($A165="","",IF($D165=0,"",(($E165-$D165)/ABS($D165))*IF($F165="Lower",-1,1)))</f>
        <v/>
      </c>
      <c r="H165" s="10">
        <f>IF($A165="","",IF($G165="","",IF($G165&gt;=0.05,"Ahead",IF($G165&gt;=-0.05,"On track","Behind"))))</f>
        <v/>
      </c>
      <c r="I165" s="11">
        <f>IF($A165="","",SUMIFS(Metrics!$E$5:$E$204,Metrics!$A$5:$A$204,$A165,Metrics!$C$5:$C$204,"&lt;="&amp;$C165))</f>
        <v/>
      </c>
      <c r="J165" s="11">
        <f>IF($A165="","",IFERROR(INDEX('Prior year'!$C$5:$C$204,MATCH($A165&amp;"|"&amp;$C165,'Prior year'!$D$5:$D$204,0)),"n/a"))</f>
        <v/>
      </c>
      <c r="K165" s="9">
        <f>IF($A165="","",IF(ISNUMBER($J165),IF($J165=0,"",(($E165-$J165)/ABS($J165))*IF($F165="Lower",-1,1)),"n/a"))</f>
        <v/>
      </c>
      <c r="L165" s="10">
        <f>IF($A165="","",IFERROR(INDEX(Departments!$B$5:$B$54,MATCH($B165,Departments!$A$5:$A$54,0)),"Unmapped"))</f>
        <v/>
      </c>
    </row>
    <row r="166">
      <c r="A166" s="7" t="n"/>
      <c r="B166" s="7" t="n"/>
      <c r="C166" s="7" t="n"/>
      <c r="D166" s="8" t="n"/>
      <c r="E166" s="8" t="n"/>
      <c r="F166" s="7" t="n"/>
      <c r="G166" s="9">
        <f>IF($A166="","",IF($D166=0,"",(($E166-$D166)/ABS($D166))*IF($F166="Lower",-1,1)))</f>
        <v/>
      </c>
      <c r="H166" s="10">
        <f>IF($A166="","",IF($G166="","",IF($G166&gt;=0.05,"Ahead",IF($G166&gt;=-0.05,"On track","Behind"))))</f>
        <v/>
      </c>
      <c r="I166" s="11">
        <f>IF($A166="","",SUMIFS(Metrics!$E$5:$E$204,Metrics!$A$5:$A$204,$A166,Metrics!$C$5:$C$204,"&lt;="&amp;$C166))</f>
        <v/>
      </c>
      <c r="J166" s="11">
        <f>IF($A166="","",IFERROR(INDEX('Prior year'!$C$5:$C$204,MATCH($A166&amp;"|"&amp;$C166,'Prior year'!$D$5:$D$204,0)),"n/a"))</f>
        <v/>
      </c>
      <c r="K166" s="9">
        <f>IF($A166="","",IF(ISNUMBER($J166),IF($J166=0,"",(($E166-$J166)/ABS($J166))*IF($F166="Lower",-1,1)),"n/a"))</f>
        <v/>
      </c>
      <c r="L166" s="10">
        <f>IF($A166="","",IFERROR(INDEX(Departments!$B$5:$B$54,MATCH($B166,Departments!$A$5:$A$54,0)),"Unmapped"))</f>
        <v/>
      </c>
    </row>
    <row r="167">
      <c r="A167" s="7" t="n"/>
      <c r="B167" s="7" t="n"/>
      <c r="C167" s="7" t="n"/>
      <c r="D167" s="8" t="n"/>
      <c r="E167" s="8" t="n"/>
      <c r="F167" s="7" t="n"/>
      <c r="G167" s="9">
        <f>IF($A167="","",IF($D167=0,"",(($E167-$D167)/ABS($D167))*IF($F167="Lower",-1,1)))</f>
        <v/>
      </c>
      <c r="H167" s="10">
        <f>IF($A167="","",IF($G167="","",IF($G167&gt;=0.05,"Ahead",IF($G167&gt;=-0.05,"On track","Behind"))))</f>
        <v/>
      </c>
      <c r="I167" s="11">
        <f>IF($A167="","",SUMIFS(Metrics!$E$5:$E$204,Metrics!$A$5:$A$204,$A167,Metrics!$C$5:$C$204,"&lt;="&amp;$C167))</f>
        <v/>
      </c>
      <c r="J167" s="11">
        <f>IF($A167="","",IFERROR(INDEX('Prior year'!$C$5:$C$204,MATCH($A167&amp;"|"&amp;$C167,'Prior year'!$D$5:$D$204,0)),"n/a"))</f>
        <v/>
      </c>
      <c r="K167" s="9">
        <f>IF($A167="","",IF(ISNUMBER($J167),IF($J167=0,"",(($E167-$J167)/ABS($J167))*IF($F167="Lower",-1,1)),"n/a"))</f>
        <v/>
      </c>
      <c r="L167" s="10">
        <f>IF($A167="","",IFERROR(INDEX(Departments!$B$5:$B$54,MATCH($B167,Departments!$A$5:$A$54,0)),"Unmapped"))</f>
        <v/>
      </c>
    </row>
    <row r="168">
      <c r="A168" s="7" t="n"/>
      <c r="B168" s="7" t="n"/>
      <c r="C168" s="7" t="n"/>
      <c r="D168" s="8" t="n"/>
      <c r="E168" s="8" t="n"/>
      <c r="F168" s="7" t="n"/>
      <c r="G168" s="9">
        <f>IF($A168="","",IF($D168=0,"",(($E168-$D168)/ABS($D168))*IF($F168="Lower",-1,1)))</f>
        <v/>
      </c>
      <c r="H168" s="10">
        <f>IF($A168="","",IF($G168="","",IF($G168&gt;=0.05,"Ahead",IF($G168&gt;=-0.05,"On track","Behind"))))</f>
        <v/>
      </c>
      <c r="I168" s="11">
        <f>IF($A168="","",SUMIFS(Metrics!$E$5:$E$204,Metrics!$A$5:$A$204,$A168,Metrics!$C$5:$C$204,"&lt;="&amp;$C168))</f>
        <v/>
      </c>
      <c r="J168" s="11">
        <f>IF($A168="","",IFERROR(INDEX('Prior year'!$C$5:$C$204,MATCH($A168&amp;"|"&amp;$C168,'Prior year'!$D$5:$D$204,0)),"n/a"))</f>
        <v/>
      </c>
      <c r="K168" s="9">
        <f>IF($A168="","",IF(ISNUMBER($J168),IF($J168=0,"",(($E168-$J168)/ABS($J168))*IF($F168="Lower",-1,1)),"n/a"))</f>
        <v/>
      </c>
      <c r="L168" s="10">
        <f>IF($A168="","",IFERROR(INDEX(Departments!$B$5:$B$54,MATCH($B168,Departments!$A$5:$A$54,0)),"Unmapped"))</f>
        <v/>
      </c>
    </row>
    <row r="169">
      <c r="A169" s="7" t="n"/>
      <c r="B169" s="7" t="n"/>
      <c r="C169" s="7" t="n"/>
      <c r="D169" s="8" t="n"/>
      <c r="E169" s="8" t="n"/>
      <c r="F169" s="7" t="n"/>
      <c r="G169" s="9">
        <f>IF($A169="","",IF($D169=0,"",(($E169-$D169)/ABS($D169))*IF($F169="Lower",-1,1)))</f>
        <v/>
      </c>
      <c r="H169" s="10">
        <f>IF($A169="","",IF($G169="","",IF($G169&gt;=0.05,"Ahead",IF($G169&gt;=-0.05,"On track","Behind"))))</f>
        <v/>
      </c>
      <c r="I169" s="11">
        <f>IF($A169="","",SUMIFS(Metrics!$E$5:$E$204,Metrics!$A$5:$A$204,$A169,Metrics!$C$5:$C$204,"&lt;="&amp;$C169))</f>
        <v/>
      </c>
      <c r="J169" s="11">
        <f>IF($A169="","",IFERROR(INDEX('Prior year'!$C$5:$C$204,MATCH($A169&amp;"|"&amp;$C169,'Prior year'!$D$5:$D$204,0)),"n/a"))</f>
        <v/>
      </c>
      <c r="K169" s="9">
        <f>IF($A169="","",IF(ISNUMBER($J169),IF($J169=0,"",(($E169-$J169)/ABS($J169))*IF($F169="Lower",-1,1)),"n/a"))</f>
        <v/>
      </c>
      <c r="L169" s="10">
        <f>IF($A169="","",IFERROR(INDEX(Departments!$B$5:$B$54,MATCH($B169,Departments!$A$5:$A$54,0)),"Unmapped"))</f>
        <v/>
      </c>
    </row>
    <row r="170">
      <c r="A170" s="7" t="n"/>
      <c r="B170" s="7" t="n"/>
      <c r="C170" s="7" t="n"/>
      <c r="D170" s="8" t="n"/>
      <c r="E170" s="8" t="n"/>
      <c r="F170" s="7" t="n"/>
      <c r="G170" s="9">
        <f>IF($A170="","",IF($D170=0,"",(($E170-$D170)/ABS($D170))*IF($F170="Lower",-1,1)))</f>
        <v/>
      </c>
      <c r="H170" s="10">
        <f>IF($A170="","",IF($G170="","",IF($G170&gt;=0.05,"Ahead",IF($G170&gt;=-0.05,"On track","Behind"))))</f>
        <v/>
      </c>
      <c r="I170" s="11">
        <f>IF($A170="","",SUMIFS(Metrics!$E$5:$E$204,Metrics!$A$5:$A$204,$A170,Metrics!$C$5:$C$204,"&lt;="&amp;$C170))</f>
        <v/>
      </c>
      <c r="J170" s="11">
        <f>IF($A170="","",IFERROR(INDEX('Prior year'!$C$5:$C$204,MATCH($A170&amp;"|"&amp;$C170,'Prior year'!$D$5:$D$204,0)),"n/a"))</f>
        <v/>
      </c>
      <c r="K170" s="9">
        <f>IF($A170="","",IF(ISNUMBER($J170),IF($J170=0,"",(($E170-$J170)/ABS($J170))*IF($F170="Lower",-1,1)),"n/a"))</f>
        <v/>
      </c>
      <c r="L170" s="10">
        <f>IF($A170="","",IFERROR(INDEX(Departments!$B$5:$B$54,MATCH($B170,Departments!$A$5:$A$54,0)),"Unmapped"))</f>
        <v/>
      </c>
    </row>
    <row r="171">
      <c r="A171" s="7" t="n"/>
      <c r="B171" s="7" t="n"/>
      <c r="C171" s="7" t="n"/>
      <c r="D171" s="8" t="n"/>
      <c r="E171" s="8" t="n"/>
      <c r="F171" s="7" t="n"/>
      <c r="G171" s="9">
        <f>IF($A171="","",IF($D171=0,"",(($E171-$D171)/ABS($D171))*IF($F171="Lower",-1,1)))</f>
        <v/>
      </c>
      <c r="H171" s="10">
        <f>IF($A171="","",IF($G171="","",IF($G171&gt;=0.05,"Ahead",IF($G171&gt;=-0.05,"On track","Behind"))))</f>
        <v/>
      </c>
      <c r="I171" s="11">
        <f>IF($A171="","",SUMIFS(Metrics!$E$5:$E$204,Metrics!$A$5:$A$204,$A171,Metrics!$C$5:$C$204,"&lt;="&amp;$C171))</f>
        <v/>
      </c>
      <c r="J171" s="11">
        <f>IF($A171="","",IFERROR(INDEX('Prior year'!$C$5:$C$204,MATCH($A171&amp;"|"&amp;$C171,'Prior year'!$D$5:$D$204,0)),"n/a"))</f>
        <v/>
      </c>
      <c r="K171" s="9">
        <f>IF($A171="","",IF(ISNUMBER($J171),IF($J171=0,"",(($E171-$J171)/ABS($J171))*IF($F171="Lower",-1,1)),"n/a"))</f>
        <v/>
      </c>
      <c r="L171" s="10">
        <f>IF($A171="","",IFERROR(INDEX(Departments!$B$5:$B$54,MATCH($B171,Departments!$A$5:$A$54,0)),"Unmapped"))</f>
        <v/>
      </c>
    </row>
    <row r="172">
      <c r="A172" s="7" t="n"/>
      <c r="B172" s="7" t="n"/>
      <c r="C172" s="7" t="n"/>
      <c r="D172" s="8" t="n"/>
      <c r="E172" s="8" t="n"/>
      <c r="F172" s="7" t="n"/>
      <c r="G172" s="9">
        <f>IF($A172="","",IF($D172=0,"",(($E172-$D172)/ABS($D172))*IF($F172="Lower",-1,1)))</f>
        <v/>
      </c>
      <c r="H172" s="10">
        <f>IF($A172="","",IF($G172="","",IF($G172&gt;=0.05,"Ahead",IF($G172&gt;=-0.05,"On track","Behind"))))</f>
        <v/>
      </c>
      <c r="I172" s="11">
        <f>IF($A172="","",SUMIFS(Metrics!$E$5:$E$204,Metrics!$A$5:$A$204,$A172,Metrics!$C$5:$C$204,"&lt;="&amp;$C172))</f>
        <v/>
      </c>
      <c r="J172" s="11">
        <f>IF($A172="","",IFERROR(INDEX('Prior year'!$C$5:$C$204,MATCH($A172&amp;"|"&amp;$C172,'Prior year'!$D$5:$D$204,0)),"n/a"))</f>
        <v/>
      </c>
      <c r="K172" s="9">
        <f>IF($A172="","",IF(ISNUMBER($J172),IF($J172=0,"",(($E172-$J172)/ABS($J172))*IF($F172="Lower",-1,1)),"n/a"))</f>
        <v/>
      </c>
      <c r="L172" s="10">
        <f>IF($A172="","",IFERROR(INDEX(Departments!$B$5:$B$54,MATCH($B172,Departments!$A$5:$A$54,0)),"Unmapped"))</f>
        <v/>
      </c>
    </row>
    <row r="173">
      <c r="A173" s="7" t="n"/>
      <c r="B173" s="7" t="n"/>
      <c r="C173" s="7" t="n"/>
      <c r="D173" s="8" t="n"/>
      <c r="E173" s="8" t="n"/>
      <c r="F173" s="7" t="n"/>
      <c r="G173" s="9">
        <f>IF($A173="","",IF($D173=0,"",(($E173-$D173)/ABS($D173))*IF($F173="Lower",-1,1)))</f>
        <v/>
      </c>
      <c r="H173" s="10">
        <f>IF($A173="","",IF($G173="","",IF($G173&gt;=0.05,"Ahead",IF($G173&gt;=-0.05,"On track","Behind"))))</f>
        <v/>
      </c>
      <c r="I173" s="11">
        <f>IF($A173="","",SUMIFS(Metrics!$E$5:$E$204,Metrics!$A$5:$A$204,$A173,Metrics!$C$5:$C$204,"&lt;="&amp;$C173))</f>
        <v/>
      </c>
      <c r="J173" s="11">
        <f>IF($A173="","",IFERROR(INDEX('Prior year'!$C$5:$C$204,MATCH($A173&amp;"|"&amp;$C173,'Prior year'!$D$5:$D$204,0)),"n/a"))</f>
        <v/>
      </c>
      <c r="K173" s="9">
        <f>IF($A173="","",IF(ISNUMBER($J173),IF($J173=0,"",(($E173-$J173)/ABS($J173))*IF($F173="Lower",-1,1)),"n/a"))</f>
        <v/>
      </c>
      <c r="L173" s="10">
        <f>IF($A173="","",IFERROR(INDEX(Departments!$B$5:$B$54,MATCH($B173,Departments!$A$5:$A$54,0)),"Unmapped"))</f>
        <v/>
      </c>
    </row>
    <row r="174">
      <c r="A174" s="7" t="n"/>
      <c r="B174" s="7" t="n"/>
      <c r="C174" s="7" t="n"/>
      <c r="D174" s="8" t="n"/>
      <c r="E174" s="8" t="n"/>
      <c r="F174" s="7" t="n"/>
      <c r="G174" s="9">
        <f>IF($A174="","",IF($D174=0,"",(($E174-$D174)/ABS($D174))*IF($F174="Lower",-1,1)))</f>
        <v/>
      </c>
      <c r="H174" s="10">
        <f>IF($A174="","",IF($G174="","",IF($G174&gt;=0.05,"Ahead",IF($G174&gt;=-0.05,"On track","Behind"))))</f>
        <v/>
      </c>
      <c r="I174" s="11">
        <f>IF($A174="","",SUMIFS(Metrics!$E$5:$E$204,Metrics!$A$5:$A$204,$A174,Metrics!$C$5:$C$204,"&lt;="&amp;$C174))</f>
        <v/>
      </c>
      <c r="J174" s="11">
        <f>IF($A174="","",IFERROR(INDEX('Prior year'!$C$5:$C$204,MATCH($A174&amp;"|"&amp;$C174,'Prior year'!$D$5:$D$204,0)),"n/a"))</f>
        <v/>
      </c>
      <c r="K174" s="9">
        <f>IF($A174="","",IF(ISNUMBER($J174),IF($J174=0,"",(($E174-$J174)/ABS($J174))*IF($F174="Lower",-1,1)),"n/a"))</f>
        <v/>
      </c>
      <c r="L174" s="10">
        <f>IF($A174="","",IFERROR(INDEX(Departments!$B$5:$B$54,MATCH($B174,Departments!$A$5:$A$54,0)),"Unmapped"))</f>
        <v/>
      </c>
    </row>
    <row r="175">
      <c r="A175" s="7" t="n"/>
      <c r="B175" s="7" t="n"/>
      <c r="C175" s="7" t="n"/>
      <c r="D175" s="8" t="n"/>
      <c r="E175" s="8" t="n"/>
      <c r="F175" s="7" t="n"/>
      <c r="G175" s="9">
        <f>IF($A175="","",IF($D175=0,"",(($E175-$D175)/ABS($D175))*IF($F175="Lower",-1,1)))</f>
        <v/>
      </c>
      <c r="H175" s="10">
        <f>IF($A175="","",IF($G175="","",IF($G175&gt;=0.05,"Ahead",IF($G175&gt;=-0.05,"On track","Behind"))))</f>
        <v/>
      </c>
      <c r="I175" s="11">
        <f>IF($A175="","",SUMIFS(Metrics!$E$5:$E$204,Metrics!$A$5:$A$204,$A175,Metrics!$C$5:$C$204,"&lt;="&amp;$C175))</f>
        <v/>
      </c>
      <c r="J175" s="11">
        <f>IF($A175="","",IFERROR(INDEX('Prior year'!$C$5:$C$204,MATCH($A175&amp;"|"&amp;$C175,'Prior year'!$D$5:$D$204,0)),"n/a"))</f>
        <v/>
      </c>
      <c r="K175" s="9">
        <f>IF($A175="","",IF(ISNUMBER($J175),IF($J175=0,"",(($E175-$J175)/ABS($J175))*IF($F175="Lower",-1,1)),"n/a"))</f>
        <v/>
      </c>
      <c r="L175" s="10">
        <f>IF($A175="","",IFERROR(INDEX(Departments!$B$5:$B$54,MATCH($B175,Departments!$A$5:$A$54,0)),"Unmapped"))</f>
        <v/>
      </c>
    </row>
    <row r="176">
      <c r="A176" s="7" t="n"/>
      <c r="B176" s="7" t="n"/>
      <c r="C176" s="7" t="n"/>
      <c r="D176" s="8" t="n"/>
      <c r="E176" s="8" t="n"/>
      <c r="F176" s="7" t="n"/>
      <c r="G176" s="9">
        <f>IF($A176="","",IF($D176=0,"",(($E176-$D176)/ABS($D176))*IF($F176="Lower",-1,1)))</f>
        <v/>
      </c>
      <c r="H176" s="10">
        <f>IF($A176="","",IF($G176="","",IF($G176&gt;=0.05,"Ahead",IF($G176&gt;=-0.05,"On track","Behind"))))</f>
        <v/>
      </c>
      <c r="I176" s="11">
        <f>IF($A176="","",SUMIFS(Metrics!$E$5:$E$204,Metrics!$A$5:$A$204,$A176,Metrics!$C$5:$C$204,"&lt;="&amp;$C176))</f>
        <v/>
      </c>
      <c r="J176" s="11">
        <f>IF($A176="","",IFERROR(INDEX('Prior year'!$C$5:$C$204,MATCH($A176&amp;"|"&amp;$C176,'Prior year'!$D$5:$D$204,0)),"n/a"))</f>
        <v/>
      </c>
      <c r="K176" s="9">
        <f>IF($A176="","",IF(ISNUMBER($J176),IF($J176=0,"",(($E176-$J176)/ABS($J176))*IF($F176="Lower",-1,1)),"n/a"))</f>
        <v/>
      </c>
      <c r="L176" s="10">
        <f>IF($A176="","",IFERROR(INDEX(Departments!$B$5:$B$54,MATCH($B176,Departments!$A$5:$A$54,0)),"Unmapped"))</f>
        <v/>
      </c>
    </row>
    <row r="177">
      <c r="A177" s="7" t="n"/>
      <c r="B177" s="7" t="n"/>
      <c r="C177" s="7" t="n"/>
      <c r="D177" s="8" t="n"/>
      <c r="E177" s="8" t="n"/>
      <c r="F177" s="7" t="n"/>
      <c r="G177" s="9">
        <f>IF($A177="","",IF($D177=0,"",(($E177-$D177)/ABS($D177))*IF($F177="Lower",-1,1)))</f>
        <v/>
      </c>
      <c r="H177" s="10">
        <f>IF($A177="","",IF($G177="","",IF($G177&gt;=0.05,"Ahead",IF($G177&gt;=-0.05,"On track","Behind"))))</f>
        <v/>
      </c>
      <c r="I177" s="11">
        <f>IF($A177="","",SUMIFS(Metrics!$E$5:$E$204,Metrics!$A$5:$A$204,$A177,Metrics!$C$5:$C$204,"&lt;="&amp;$C177))</f>
        <v/>
      </c>
      <c r="J177" s="11">
        <f>IF($A177="","",IFERROR(INDEX('Prior year'!$C$5:$C$204,MATCH($A177&amp;"|"&amp;$C177,'Prior year'!$D$5:$D$204,0)),"n/a"))</f>
        <v/>
      </c>
      <c r="K177" s="9">
        <f>IF($A177="","",IF(ISNUMBER($J177),IF($J177=0,"",(($E177-$J177)/ABS($J177))*IF($F177="Lower",-1,1)),"n/a"))</f>
        <v/>
      </c>
      <c r="L177" s="10">
        <f>IF($A177="","",IFERROR(INDEX(Departments!$B$5:$B$54,MATCH($B177,Departments!$A$5:$A$54,0)),"Unmapped"))</f>
        <v/>
      </c>
    </row>
    <row r="178">
      <c r="A178" s="7" t="n"/>
      <c r="B178" s="7" t="n"/>
      <c r="C178" s="7" t="n"/>
      <c r="D178" s="8" t="n"/>
      <c r="E178" s="8" t="n"/>
      <c r="F178" s="7" t="n"/>
      <c r="G178" s="9">
        <f>IF($A178="","",IF($D178=0,"",(($E178-$D178)/ABS($D178))*IF($F178="Lower",-1,1)))</f>
        <v/>
      </c>
      <c r="H178" s="10">
        <f>IF($A178="","",IF($G178="","",IF($G178&gt;=0.05,"Ahead",IF($G178&gt;=-0.05,"On track","Behind"))))</f>
        <v/>
      </c>
      <c r="I178" s="11">
        <f>IF($A178="","",SUMIFS(Metrics!$E$5:$E$204,Metrics!$A$5:$A$204,$A178,Metrics!$C$5:$C$204,"&lt;="&amp;$C178))</f>
        <v/>
      </c>
      <c r="J178" s="11">
        <f>IF($A178="","",IFERROR(INDEX('Prior year'!$C$5:$C$204,MATCH($A178&amp;"|"&amp;$C178,'Prior year'!$D$5:$D$204,0)),"n/a"))</f>
        <v/>
      </c>
      <c r="K178" s="9">
        <f>IF($A178="","",IF(ISNUMBER($J178),IF($J178=0,"",(($E178-$J178)/ABS($J178))*IF($F178="Lower",-1,1)),"n/a"))</f>
        <v/>
      </c>
      <c r="L178" s="10">
        <f>IF($A178="","",IFERROR(INDEX(Departments!$B$5:$B$54,MATCH($B178,Departments!$A$5:$A$54,0)),"Unmapped"))</f>
        <v/>
      </c>
    </row>
    <row r="179">
      <c r="A179" s="7" t="n"/>
      <c r="B179" s="7" t="n"/>
      <c r="C179" s="7" t="n"/>
      <c r="D179" s="8" t="n"/>
      <c r="E179" s="8" t="n"/>
      <c r="F179" s="7" t="n"/>
      <c r="G179" s="9">
        <f>IF($A179="","",IF($D179=0,"",(($E179-$D179)/ABS($D179))*IF($F179="Lower",-1,1)))</f>
        <v/>
      </c>
      <c r="H179" s="10">
        <f>IF($A179="","",IF($G179="","",IF($G179&gt;=0.05,"Ahead",IF($G179&gt;=-0.05,"On track","Behind"))))</f>
        <v/>
      </c>
      <c r="I179" s="11">
        <f>IF($A179="","",SUMIFS(Metrics!$E$5:$E$204,Metrics!$A$5:$A$204,$A179,Metrics!$C$5:$C$204,"&lt;="&amp;$C179))</f>
        <v/>
      </c>
      <c r="J179" s="11">
        <f>IF($A179="","",IFERROR(INDEX('Prior year'!$C$5:$C$204,MATCH($A179&amp;"|"&amp;$C179,'Prior year'!$D$5:$D$204,0)),"n/a"))</f>
        <v/>
      </c>
      <c r="K179" s="9">
        <f>IF($A179="","",IF(ISNUMBER($J179),IF($J179=0,"",(($E179-$J179)/ABS($J179))*IF($F179="Lower",-1,1)),"n/a"))</f>
        <v/>
      </c>
      <c r="L179" s="10">
        <f>IF($A179="","",IFERROR(INDEX(Departments!$B$5:$B$54,MATCH($B179,Departments!$A$5:$A$54,0)),"Unmapped"))</f>
        <v/>
      </c>
    </row>
    <row r="180">
      <c r="A180" s="7" t="n"/>
      <c r="B180" s="7" t="n"/>
      <c r="C180" s="7" t="n"/>
      <c r="D180" s="8" t="n"/>
      <c r="E180" s="8" t="n"/>
      <c r="F180" s="7" t="n"/>
      <c r="G180" s="9">
        <f>IF($A180="","",IF($D180=0,"",(($E180-$D180)/ABS($D180))*IF($F180="Lower",-1,1)))</f>
        <v/>
      </c>
      <c r="H180" s="10">
        <f>IF($A180="","",IF($G180="","",IF($G180&gt;=0.05,"Ahead",IF($G180&gt;=-0.05,"On track","Behind"))))</f>
        <v/>
      </c>
      <c r="I180" s="11">
        <f>IF($A180="","",SUMIFS(Metrics!$E$5:$E$204,Metrics!$A$5:$A$204,$A180,Metrics!$C$5:$C$204,"&lt;="&amp;$C180))</f>
        <v/>
      </c>
      <c r="J180" s="11">
        <f>IF($A180="","",IFERROR(INDEX('Prior year'!$C$5:$C$204,MATCH($A180&amp;"|"&amp;$C180,'Prior year'!$D$5:$D$204,0)),"n/a"))</f>
        <v/>
      </c>
      <c r="K180" s="9">
        <f>IF($A180="","",IF(ISNUMBER($J180),IF($J180=0,"",(($E180-$J180)/ABS($J180))*IF($F180="Lower",-1,1)),"n/a"))</f>
        <v/>
      </c>
      <c r="L180" s="10">
        <f>IF($A180="","",IFERROR(INDEX(Departments!$B$5:$B$54,MATCH($B180,Departments!$A$5:$A$54,0)),"Unmapped"))</f>
        <v/>
      </c>
    </row>
    <row r="181">
      <c r="A181" s="7" t="n"/>
      <c r="B181" s="7" t="n"/>
      <c r="C181" s="7" t="n"/>
      <c r="D181" s="8" t="n"/>
      <c r="E181" s="8" t="n"/>
      <c r="F181" s="7" t="n"/>
      <c r="G181" s="9">
        <f>IF($A181="","",IF($D181=0,"",(($E181-$D181)/ABS($D181))*IF($F181="Lower",-1,1)))</f>
        <v/>
      </c>
      <c r="H181" s="10">
        <f>IF($A181="","",IF($G181="","",IF($G181&gt;=0.05,"Ahead",IF($G181&gt;=-0.05,"On track","Behind"))))</f>
        <v/>
      </c>
      <c r="I181" s="11">
        <f>IF($A181="","",SUMIFS(Metrics!$E$5:$E$204,Metrics!$A$5:$A$204,$A181,Metrics!$C$5:$C$204,"&lt;="&amp;$C181))</f>
        <v/>
      </c>
      <c r="J181" s="11">
        <f>IF($A181="","",IFERROR(INDEX('Prior year'!$C$5:$C$204,MATCH($A181&amp;"|"&amp;$C181,'Prior year'!$D$5:$D$204,0)),"n/a"))</f>
        <v/>
      </c>
      <c r="K181" s="9">
        <f>IF($A181="","",IF(ISNUMBER($J181),IF($J181=0,"",(($E181-$J181)/ABS($J181))*IF($F181="Lower",-1,1)),"n/a"))</f>
        <v/>
      </c>
      <c r="L181" s="10">
        <f>IF($A181="","",IFERROR(INDEX(Departments!$B$5:$B$54,MATCH($B181,Departments!$A$5:$A$54,0)),"Unmapped"))</f>
        <v/>
      </c>
    </row>
    <row r="182">
      <c r="A182" s="7" t="n"/>
      <c r="B182" s="7" t="n"/>
      <c r="C182" s="7" t="n"/>
      <c r="D182" s="8" t="n"/>
      <c r="E182" s="8" t="n"/>
      <c r="F182" s="7" t="n"/>
      <c r="G182" s="9">
        <f>IF($A182="","",IF($D182=0,"",(($E182-$D182)/ABS($D182))*IF($F182="Lower",-1,1)))</f>
        <v/>
      </c>
      <c r="H182" s="10">
        <f>IF($A182="","",IF($G182="","",IF($G182&gt;=0.05,"Ahead",IF($G182&gt;=-0.05,"On track","Behind"))))</f>
        <v/>
      </c>
      <c r="I182" s="11">
        <f>IF($A182="","",SUMIFS(Metrics!$E$5:$E$204,Metrics!$A$5:$A$204,$A182,Metrics!$C$5:$C$204,"&lt;="&amp;$C182))</f>
        <v/>
      </c>
      <c r="J182" s="11">
        <f>IF($A182="","",IFERROR(INDEX('Prior year'!$C$5:$C$204,MATCH($A182&amp;"|"&amp;$C182,'Prior year'!$D$5:$D$204,0)),"n/a"))</f>
        <v/>
      </c>
      <c r="K182" s="9">
        <f>IF($A182="","",IF(ISNUMBER($J182),IF($J182=0,"",(($E182-$J182)/ABS($J182))*IF($F182="Lower",-1,1)),"n/a"))</f>
        <v/>
      </c>
      <c r="L182" s="10">
        <f>IF($A182="","",IFERROR(INDEX(Departments!$B$5:$B$54,MATCH($B182,Departments!$A$5:$A$54,0)),"Unmapped"))</f>
        <v/>
      </c>
    </row>
    <row r="183">
      <c r="A183" s="7" t="n"/>
      <c r="B183" s="7" t="n"/>
      <c r="C183" s="7" t="n"/>
      <c r="D183" s="8" t="n"/>
      <c r="E183" s="8" t="n"/>
      <c r="F183" s="7" t="n"/>
      <c r="G183" s="9">
        <f>IF($A183="","",IF($D183=0,"",(($E183-$D183)/ABS($D183))*IF($F183="Lower",-1,1)))</f>
        <v/>
      </c>
      <c r="H183" s="10">
        <f>IF($A183="","",IF($G183="","",IF($G183&gt;=0.05,"Ahead",IF($G183&gt;=-0.05,"On track","Behind"))))</f>
        <v/>
      </c>
      <c r="I183" s="11">
        <f>IF($A183="","",SUMIFS(Metrics!$E$5:$E$204,Metrics!$A$5:$A$204,$A183,Metrics!$C$5:$C$204,"&lt;="&amp;$C183))</f>
        <v/>
      </c>
      <c r="J183" s="11">
        <f>IF($A183="","",IFERROR(INDEX('Prior year'!$C$5:$C$204,MATCH($A183&amp;"|"&amp;$C183,'Prior year'!$D$5:$D$204,0)),"n/a"))</f>
        <v/>
      </c>
      <c r="K183" s="9">
        <f>IF($A183="","",IF(ISNUMBER($J183),IF($J183=0,"",(($E183-$J183)/ABS($J183))*IF($F183="Lower",-1,1)),"n/a"))</f>
        <v/>
      </c>
      <c r="L183" s="10">
        <f>IF($A183="","",IFERROR(INDEX(Departments!$B$5:$B$54,MATCH($B183,Departments!$A$5:$A$54,0)),"Unmapped"))</f>
        <v/>
      </c>
    </row>
    <row r="184">
      <c r="A184" s="7" t="n"/>
      <c r="B184" s="7" t="n"/>
      <c r="C184" s="7" t="n"/>
      <c r="D184" s="8" t="n"/>
      <c r="E184" s="8" t="n"/>
      <c r="F184" s="7" t="n"/>
      <c r="G184" s="9">
        <f>IF($A184="","",IF($D184=0,"",(($E184-$D184)/ABS($D184))*IF($F184="Lower",-1,1)))</f>
        <v/>
      </c>
      <c r="H184" s="10">
        <f>IF($A184="","",IF($G184="","",IF($G184&gt;=0.05,"Ahead",IF($G184&gt;=-0.05,"On track","Behind"))))</f>
        <v/>
      </c>
      <c r="I184" s="11">
        <f>IF($A184="","",SUMIFS(Metrics!$E$5:$E$204,Metrics!$A$5:$A$204,$A184,Metrics!$C$5:$C$204,"&lt;="&amp;$C184))</f>
        <v/>
      </c>
      <c r="J184" s="11">
        <f>IF($A184="","",IFERROR(INDEX('Prior year'!$C$5:$C$204,MATCH($A184&amp;"|"&amp;$C184,'Prior year'!$D$5:$D$204,0)),"n/a"))</f>
        <v/>
      </c>
      <c r="K184" s="9">
        <f>IF($A184="","",IF(ISNUMBER($J184),IF($J184=0,"",(($E184-$J184)/ABS($J184))*IF($F184="Lower",-1,1)),"n/a"))</f>
        <v/>
      </c>
      <c r="L184" s="10">
        <f>IF($A184="","",IFERROR(INDEX(Departments!$B$5:$B$54,MATCH($B184,Departments!$A$5:$A$54,0)),"Unmapped"))</f>
        <v/>
      </c>
    </row>
    <row r="185">
      <c r="A185" s="7" t="n"/>
      <c r="B185" s="7" t="n"/>
      <c r="C185" s="7" t="n"/>
      <c r="D185" s="8" t="n"/>
      <c r="E185" s="8" t="n"/>
      <c r="F185" s="7" t="n"/>
      <c r="G185" s="9">
        <f>IF($A185="","",IF($D185=0,"",(($E185-$D185)/ABS($D185))*IF($F185="Lower",-1,1)))</f>
        <v/>
      </c>
      <c r="H185" s="10">
        <f>IF($A185="","",IF($G185="","",IF($G185&gt;=0.05,"Ahead",IF($G185&gt;=-0.05,"On track","Behind"))))</f>
        <v/>
      </c>
      <c r="I185" s="11">
        <f>IF($A185="","",SUMIFS(Metrics!$E$5:$E$204,Metrics!$A$5:$A$204,$A185,Metrics!$C$5:$C$204,"&lt;="&amp;$C185))</f>
        <v/>
      </c>
      <c r="J185" s="11">
        <f>IF($A185="","",IFERROR(INDEX('Prior year'!$C$5:$C$204,MATCH($A185&amp;"|"&amp;$C185,'Prior year'!$D$5:$D$204,0)),"n/a"))</f>
        <v/>
      </c>
      <c r="K185" s="9">
        <f>IF($A185="","",IF(ISNUMBER($J185),IF($J185=0,"",(($E185-$J185)/ABS($J185))*IF($F185="Lower",-1,1)),"n/a"))</f>
        <v/>
      </c>
      <c r="L185" s="10">
        <f>IF($A185="","",IFERROR(INDEX(Departments!$B$5:$B$54,MATCH($B185,Departments!$A$5:$A$54,0)),"Unmapped"))</f>
        <v/>
      </c>
    </row>
    <row r="186">
      <c r="A186" s="7" t="n"/>
      <c r="B186" s="7" t="n"/>
      <c r="C186" s="7" t="n"/>
      <c r="D186" s="8" t="n"/>
      <c r="E186" s="8" t="n"/>
      <c r="F186" s="7" t="n"/>
      <c r="G186" s="9">
        <f>IF($A186="","",IF($D186=0,"",(($E186-$D186)/ABS($D186))*IF($F186="Lower",-1,1)))</f>
        <v/>
      </c>
      <c r="H186" s="10">
        <f>IF($A186="","",IF($G186="","",IF($G186&gt;=0.05,"Ahead",IF($G186&gt;=-0.05,"On track","Behind"))))</f>
        <v/>
      </c>
      <c r="I186" s="11">
        <f>IF($A186="","",SUMIFS(Metrics!$E$5:$E$204,Metrics!$A$5:$A$204,$A186,Metrics!$C$5:$C$204,"&lt;="&amp;$C186))</f>
        <v/>
      </c>
      <c r="J186" s="11">
        <f>IF($A186="","",IFERROR(INDEX('Prior year'!$C$5:$C$204,MATCH($A186&amp;"|"&amp;$C186,'Prior year'!$D$5:$D$204,0)),"n/a"))</f>
        <v/>
      </c>
      <c r="K186" s="9">
        <f>IF($A186="","",IF(ISNUMBER($J186),IF($J186=0,"",(($E186-$J186)/ABS($J186))*IF($F186="Lower",-1,1)),"n/a"))</f>
        <v/>
      </c>
      <c r="L186" s="10">
        <f>IF($A186="","",IFERROR(INDEX(Departments!$B$5:$B$54,MATCH($B186,Departments!$A$5:$A$54,0)),"Unmapped"))</f>
        <v/>
      </c>
    </row>
    <row r="187">
      <c r="A187" s="7" t="n"/>
      <c r="B187" s="7" t="n"/>
      <c r="C187" s="7" t="n"/>
      <c r="D187" s="8" t="n"/>
      <c r="E187" s="8" t="n"/>
      <c r="F187" s="7" t="n"/>
      <c r="G187" s="9">
        <f>IF($A187="","",IF($D187=0,"",(($E187-$D187)/ABS($D187))*IF($F187="Lower",-1,1)))</f>
        <v/>
      </c>
      <c r="H187" s="10">
        <f>IF($A187="","",IF($G187="","",IF($G187&gt;=0.05,"Ahead",IF($G187&gt;=-0.05,"On track","Behind"))))</f>
        <v/>
      </c>
      <c r="I187" s="11">
        <f>IF($A187="","",SUMIFS(Metrics!$E$5:$E$204,Metrics!$A$5:$A$204,$A187,Metrics!$C$5:$C$204,"&lt;="&amp;$C187))</f>
        <v/>
      </c>
      <c r="J187" s="11">
        <f>IF($A187="","",IFERROR(INDEX('Prior year'!$C$5:$C$204,MATCH($A187&amp;"|"&amp;$C187,'Prior year'!$D$5:$D$204,0)),"n/a"))</f>
        <v/>
      </c>
      <c r="K187" s="9">
        <f>IF($A187="","",IF(ISNUMBER($J187),IF($J187=0,"",(($E187-$J187)/ABS($J187))*IF($F187="Lower",-1,1)),"n/a"))</f>
        <v/>
      </c>
      <c r="L187" s="10">
        <f>IF($A187="","",IFERROR(INDEX(Departments!$B$5:$B$54,MATCH($B187,Departments!$A$5:$A$54,0)),"Unmapped"))</f>
        <v/>
      </c>
    </row>
    <row r="188">
      <c r="A188" s="7" t="n"/>
      <c r="B188" s="7" t="n"/>
      <c r="C188" s="7" t="n"/>
      <c r="D188" s="8" t="n"/>
      <c r="E188" s="8" t="n"/>
      <c r="F188" s="7" t="n"/>
      <c r="G188" s="9">
        <f>IF($A188="","",IF($D188=0,"",(($E188-$D188)/ABS($D188))*IF($F188="Lower",-1,1)))</f>
        <v/>
      </c>
      <c r="H188" s="10">
        <f>IF($A188="","",IF($G188="","",IF($G188&gt;=0.05,"Ahead",IF($G188&gt;=-0.05,"On track","Behind"))))</f>
        <v/>
      </c>
      <c r="I188" s="11">
        <f>IF($A188="","",SUMIFS(Metrics!$E$5:$E$204,Metrics!$A$5:$A$204,$A188,Metrics!$C$5:$C$204,"&lt;="&amp;$C188))</f>
        <v/>
      </c>
      <c r="J188" s="11">
        <f>IF($A188="","",IFERROR(INDEX('Prior year'!$C$5:$C$204,MATCH($A188&amp;"|"&amp;$C188,'Prior year'!$D$5:$D$204,0)),"n/a"))</f>
        <v/>
      </c>
      <c r="K188" s="9">
        <f>IF($A188="","",IF(ISNUMBER($J188),IF($J188=0,"",(($E188-$J188)/ABS($J188))*IF($F188="Lower",-1,1)),"n/a"))</f>
        <v/>
      </c>
      <c r="L188" s="10">
        <f>IF($A188="","",IFERROR(INDEX(Departments!$B$5:$B$54,MATCH($B188,Departments!$A$5:$A$54,0)),"Unmapped"))</f>
        <v/>
      </c>
    </row>
    <row r="189">
      <c r="A189" s="7" t="n"/>
      <c r="B189" s="7" t="n"/>
      <c r="C189" s="7" t="n"/>
      <c r="D189" s="8" t="n"/>
      <c r="E189" s="8" t="n"/>
      <c r="F189" s="7" t="n"/>
      <c r="G189" s="9">
        <f>IF($A189="","",IF($D189=0,"",(($E189-$D189)/ABS($D189))*IF($F189="Lower",-1,1)))</f>
        <v/>
      </c>
      <c r="H189" s="10">
        <f>IF($A189="","",IF($G189="","",IF($G189&gt;=0.05,"Ahead",IF($G189&gt;=-0.05,"On track","Behind"))))</f>
        <v/>
      </c>
      <c r="I189" s="11">
        <f>IF($A189="","",SUMIFS(Metrics!$E$5:$E$204,Metrics!$A$5:$A$204,$A189,Metrics!$C$5:$C$204,"&lt;="&amp;$C189))</f>
        <v/>
      </c>
      <c r="J189" s="11">
        <f>IF($A189="","",IFERROR(INDEX('Prior year'!$C$5:$C$204,MATCH($A189&amp;"|"&amp;$C189,'Prior year'!$D$5:$D$204,0)),"n/a"))</f>
        <v/>
      </c>
      <c r="K189" s="9">
        <f>IF($A189="","",IF(ISNUMBER($J189),IF($J189=0,"",(($E189-$J189)/ABS($J189))*IF($F189="Lower",-1,1)),"n/a"))</f>
        <v/>
      </c>
      <c r="L189" s="10">
        <f>IF($A189="","",IFERROR(INDEX(Departments!$B$5:$B$54,MATCH($B189,Departments!$A$5:$A$54,0)),"Unmapped"))</f>
        <v/>
      </c>
    </row>
    <row r="190">
      <c r="A190" s="7" t="n"/>
      <c r="B190" s="7" t="n"/>
      <c r="C190" s="7" t="n"/>
      <c r="D190" s="8" t="n"/>
      <c r="E190" s="8" t="n"/>
      <c r="F190" s="7" t="n"/>
      <c r="G190" s="9">
        <f>IF($A190="","",IF($D190=0,"",(($E190-$D190)/ABS($D190))*IF($F190="Lower",-1,1)))</f>
        <v/>
      </c>
      <c r="H190" s="10">
        <f>IF($A190="","",IF($G190="","",IF($G190&gt;=0.05,"Ahead",IF($G190&gt;=-0.05,"On track","Behind"))))</f>
        <v/>
      </c>
      <c r="I190" s="11">
        <f>IF($A190="","",SUMIFS(Metrics!$E$5:$E$204,Metrics!$A$5:$A$204,$A190,Metrics!$C$5:$C$204,"&lt;="&amp;$C190))</f>
        <v/>
      </c>
      <c r="J190" s="11">
        <f>IF($A190="","",IFERROR(INDEX('Prior year'!$C$5:$C$204,MATCH($A190&amp;"|"&amp;$C190,'Prior year'!$D$5:$D$204,0)),"n/a"))</f>
        <v/>
      </c>
      <c r="K190" s="9">
        <f>IF($A190="","",IF(ISNUMBER($J190),IF($J190=0,"",(($E190-$J190)/ABS($J190))*IF($F190="Lower",-1,1)),"n/a"))</f>
        <v/>
      </c>
      <c r="L190" s="10">
        <f>IF($A190="","",IFERROR(INDEX(Departments!$B$5:$B$54,MATCH($B190,Departments!$A$5:$A$54,0)),"Unmapped"))</f>
        <v/>
      </c>
    </row>
    <row r="191">
      <c r="A191" s="7" t="n"/>
      <c r="B191" s="7" t="n"/>
      <c r="C191" s="7" t="n"/>
      <c r="D191" s="8" t="n"/>
      <c r="E191" s="8" t="n"/>
      <c r="F191" s="7" t="n"/>
      <c r="G191" s="9">
        <f>IF($A191="","",IF($D191=0,"",(($E191-$D191)/ABS($D191))*IF($F191="Lower",-1,1)))</f>
        <v/>
      </c>
      <c r="H191" s="10">
        <f>IF($A191="","",IF($G191="","",IF($G191&gt;=0.05,"Ahead",IF($G191&gt;=-0.05,"On track","Behind"))))</f>
        <v/>
      </c>
      <c r="I191" s="11">
        <f>IF($A191="","",SUMIFS(Metrics!$E$5:$E$204,Metrics!$A$5:$A$204,$A191,Metrics!$C$5:$C$204,"&lt;="&amp;$C191))</f>
        <v/>
      </c>
      <c r="J191" s="11">
        <f>IF($A191="","",IFERROR(INDEX('Prior year'!$C$5:$C$204,MATCH($A191&amp;"|"&amp;$C191,'Prior year'!$D$5:$D$204,0)),"n/a"))</f>
        <v/>
      </c>
      <c r="K191" s="9">
        <f>IF($A191="","",IF(ISNUMBER($J191),IF($J191=0,"",(($E191-$J191)/ABS($J191))*IF($F191="Lower",-1,1)),"n/a"))</f>
        <v/>
      </c>
      <c r="L191" s="10">
        <f>IF($A191="","",IFERROR(INDEX(Departments!$B$5:$B$54,MATCH($B191,Departments!$A$5:$A$54,0)),"Unmapped"))</f>
        <v/>
      </c>
    </row>
    <row r="192">
      <c r="A192" s="7" t="n"/>
      <c r="B192" s="7" t="n"/>
      <c r="C192" s="7" t="n"/>
      <c r="D192" s="8" t="n"/>
      <c r="E192" s="8" t="n"/>
      <c r="F192" s="7" t="n"/>
      <c r="G192" s="9">
        <f>IF($A192="","",IF($D192=0,"",(($E192-$D192)/ABS($D192))*IF($F192="Lower",-1,1)))</f>
        <v/>
      </c>
      <c r="H192" s="10">
        <f>IF($A192="","",IF($G192="","",IF($G192&gt;=0.05,"Ahead",IF($G192&gt;=-0.05,"On track","Behind"))))</f>
        <v/>
      </c>
      <c r="I192" s="11">
        <f>IF($A192="","",SUMIFS(Metrics!$E$5:$E$204,Metrics!$A$5:$A$204,$A192,Metrics!$C$5:$C$204,"&lt;="&amp;$C192))</f>
        <v/>
      </c>
      <c r="J192" s="11">
        <f>IF($A192="","",IFERROR(INDEX('Prior year'!$C$5:$C$204,MATCH($A192&amp;"|"&amp;$C192,'Prior year'!$D$5:$D$204,0)),"n/a"))</f>
        <v/>
      </c>
      <c r="K192" s="9">
        <f>IF($A192="","",IF(ISNUMBER($J192),IF($J192=0,"",(($E192-$J192)/ABS($J192))*IF($F192="Lower",-1,1)),"n/a"))</f>
        <v/>
      </c>
      <c r="L192" s="10">
        <f>IF($A192="","",IFERROR(INDEX(Departments!$B$5:$B$54,MATCH($B192,Departments!$A$5:$A$54,0)),"Unmapped"))</f>
        <v/>
      </c>
    </row>
    <row r="193">
      <c r="A193" s="7" t="n"/>
      <c r="B193" s="7" t="n"/>
      <c r="C193" s="7" t="n"/>
      <c r="D193" s="8" t="n"/>
      <c r="E193" s="8" t="n"/>
      <c r="F193" s="7" t="n"/>
      <c r="G193" s="9">
        <f>IF($A193="","",IF($D193=0,"",(($E193-$D193)/ABS($D193))*IF($F193="Lower",-1,1)))</f>
        <v/>
      </c>
      <c r="H193" s="10">
        <f>IF($A193="","",IF($G193="","",IF($G193&gt;=0.05,"Ahead",IF($G193&gt;=-0.05,"On track","Behind"))))</f>
        <v/>
      </c>
      <c r="I193" s="11">
        <f>IF($A193="","",SUMIFS(Metrics!$E$5:$E$204,Metrics!$A$5:$A$204,$A193,Metrics!$C$5:$C$204,"&lt;="&amp;$C193))</f>
        <v/>
      </c>
      <c r="J193" s="11">
        <f>IF($A193="","",IFERROR(INDEX('Prior year'!$C$5:$C$204,MATCH($A193&amp;"|"&amp;$C193,'Prior year'!$D$5:$D$204,0)),"n/a"))</f>
        <v/>
      </c>
      <c r="K193" s="9">
        <f>IF($A193="","",IF(ISNUMBER($J193),IF($J193=0,"",(($E193-$J193)/ABS($J193))*IF($F193="Lower",-1,1)),"n/a"))</f>
        <v/>
      </c>
      <c r="L193" s="10">
        <f>IF($A193="","",IFERROR(INDEX(Departments!$B$5:$B$54,MATCH($B193,Departments!$A$5:$A$54,0)),"Unmapped"))</f>
        <v/>
      </c>
    </row>
    <row r="194">
      <c r="A194" s="7" t="n"/>
      <c r="B194" s="7" t="n"/>
      <c r="C194" s="7" t="n"/>
      <c r="D194" s="8" t="n"/>
      <c r="E194" s="8" t="n"/>
      <c r="F194" s="7" t="n"/>
      <c r="G194" s="9">
        <f>IF($A194="","",IF($D194=0,"",(($E194-$D194)/ABS($D194))*IF($F194="Lower",-1,1)))</f>
        <v/>
      </c>
      <c r="H194" s="10">
        <f>IF($A194="","",IF($G194="","",IF($G194&gt;=0.05,"Ahead",IF($G194&gt;=-0.05,"On track","Behind"))))</f>
        <v/>
      </c>
      <c r="I194" s="11">
        <f>IF($A194="","",SUMIFS(Metrics!$E$5:$E$204,Metrics!$A$5:$A$204,$A194,Metrics!$C$5:$C$204,"&lt;="&amp;$C194))</f>
        <v/>
      </c>
      <c r="J194" s="11">
        <f>IF($A194="","",IFERROR(INDEX('Prior year'!$C$5:$C$204,MATCH($A194&amp;"|"&amp;$C194,'Prior year'!$D$5:$D$204,0)),"n/a"))</f>
        <v/>
      </c>
      <c r="K194" s="9">
        <f>IF($A194="","",IF(ISNUMBER($J194),IF($J194=0,"",(($E194-$J194)/ABS($J194))*IF($F194="Lower",-1,1)),"n/a"))</f>
        <v/>
      </c>
      <c r="L194" s="10">
        <f>IF($A194="","",IFERROR(INDEX(Departments!$B$5:$B$54,MATCH($B194,Departments!$A$5:$A$54,0)),"Unmapped"))</f>
        <v/>
      </c>
    </row>
    <row r="195">
      <c r="A195" s="7" t="n"/>
      <c r="B195" s="7" t="n"/>
      <c r="C195" s="7" t="n"/>
      <c r="D195" s="8" t="n"/>
      <c r="E195" s="8" t="n"/>
      <c r="F195" s="7" t="n"/>
      <c r="G195" s="9">
        <f>IF($A195="","",IF($D195=0,"",(($E195-$D195)/ABS($D195))*IF($F195="Lower",-1,1)))</f>
        <v/>
      </c>
      <c r="H195" s="10">
        <f>IF($A195="","",IF($G195="","",IF($G195&gt;=0.05,"Ahead",IF($G195&gt;=-0.05,"On track","Behind"))))</f>
        <v/>
      </c>
      <c r="I195" s="11">
        <f>IF($A195="","",SUMIFS(Metrics!$E$5:$E$204,Metrics!$A$5:$A$204,$A195,Metrics!$C$5:$C$204,"&lt;="&amp;$C195))</f>
        <v/>
      </c>
      <c r="J195" s="11">
        <f>IF($A195="","",IFERROR(INDEX('Prior year'!$C$5:$C$204,MATCH($A195&amp;"|"&amp;$C195,'Prior year'!$D$5:$D$204,0)),"n/a"))</f>
        <v/>
      </c>
      <c r="K195" s="9">
        <f>IF($A195="","",IF(ISNUMBER($J195),IF($J195=0,"",(($E195-$J195)/ABS($J195))*IF($F195="Lower",-1,1)),"n/a"))</f>
        <v/>
      </c>
      <c r="L195" s="10">
        <f>IF($A195="","",IFERROR(INDEX(Departments!$B$5:$B$54,MATCH($B195,Departments!$A$5:$A$54,0)),"Unmapped"))</f>
        <v/>
      </c>
    </row>
    <row r="196">
      <c r="A196" s="7" t="n"/>
      <c r="B196" s="7" t="n"/>
      <c r="C196" s="7" t="n"/>
      <c r="D196" s="8" t="n"/>
      <c r="E196" s="8" t="n"/>
      <c r="F196" s="7" t="n"/>
      <c r="G196" s="9">
        <f>IF($A196="","",IF($D196=0,"",(($E196-$D196)/ABS($D196))*IF($F196="Lower",-1,1)))</f>
        <v/>
      </c>
      <c r="H196" s="10">
        <f>IF($A196="","",IF($G196="","",IF($G196&gt;=0.05,"Ahead",IF($G196&gt;=-0.05,"On track","Behind"))))</f>
        <v/>
      </c>
      <c r="I196" s="11">
        <f>IF($A196="","",SUMIFS(Metrics!$E$5:$E$204,Metrics!$A$5:$A$204,$A196,Metrics!$C$5:$C$204,"&lt;="&amp;$C196))</f>
        <v/>
      </c>
      <c r="J196" s="11">
        <f>IF($A196="","",IFERROR(INDEX('Prior year'!$C$5:$C$204,MATCH($A196&amp;"|"&amp;$C196,'Prior year'!$D$5:$D$204,0)),"n/a"))</f>
        <v/>
      </c>
      <c r="K196" s="9">
        <f>IF($A196="","",IF(ISNUMBER($J196),IF($J196=0,"",(($E196-$J196)/ABS($J196))*IF($F196="Lower",-1,1)),"n/a"))</f>
        <v/>
      </c>
      <c r="L196" s="10">
        <f>IF($A196="","",IFERROR(INDEX(Departments!$B$5:$B$54,MATCH($B196,Departments!$A$5:$A$54,0)),"Unmapped"))</f>
        <v/>
      </c>
    </row>
    <row r="197">
      <c r="A197" s="7" t="n"/>
      <c r="B197" s="7" t="n"/>
      <c r="C197" s="7" t="n"/>
      <c r="D197" s="8" t="n"/>
      <c r="E197" s="8" t="n"/>
      <c r="F197" s="7" t="n"/>
      <c r="G197" s="9">
        <f>IF($A197="","",IF($D197=0,"",(($E197-$D197)/ABS($D197))*IF($F197="Lower",-1,1)))</f>
        <v/>
      </c>
      <c r="H197" s="10">
        <f>IF($A197="","",IF($G197="","",IF($G197&gt;=0.05,"Ahead",IF($G197&gt;=-0.05,"On track","Behind"))))</f>
        <v/>
      </c>
      <c r="I197" s="11">
        <f>IF($A197="","",SUMIFS(Metrics!$E$5:$E$204,Metrics!$A$5:$A$204,$A197,Metrics!$C$5:$C$204,"&lt;="&amp;$C197))</f>
        <v/>
      </c>
      <c r="J197" s="11">
        <f>IF($A197="","",IFERROR(INDEX('Prior year'!$C$5:$C$204,MATCH($A197&amp;"|"&amp;$C197,'Prior year'!$D$5:$D$204,0)),"n/a"))</f>
        <v/>
      </c>
      <c r="K197" s="9">
        <f>IF($A197="","",IF(ISNUMBER($J197),IF($J197=0,"",(($E197-$J197)/ABS($J197))*IF($F197="Lower",-1,1)),"n/a"))</f>
        <v/>
      </c>
      <c r="L197" s="10">
        <f>IF($A197="","",IFERROR(INDEX(Departments!$B$5:$B$54,MATCH($B197,Departments!$A$5:$A$54,0)),"Unmapped"))</f>
        <v/>
      </c>
    </row>
    <row r="198">
      <c r="A198" s="7" t="n"/>
      <c r="B198" s="7" t="n"/>
      <c r="C198" s="7" t="n"/>
      <c r="D198" s="8" t="n"/>
      <c r="E198" s="8" t="n"/>
      <c r="F198" s="7" t="n"/>
      <c r="G198" s="9">
        <f>IF($A198="","",IF($D198=0,"",(($E198-$D198)/ABS($D198))*IF($F198="Lower",-1,1)))</f>
        <v/>
      </c>
      <c r="H198" s="10">
        <f>IF($A198="","",IF($G198="","",IF($G198&gt;=0.05,"Ahead",IF($G198&gt;=-0.05,"On track","Behind"))))</f>
        <v/>
      </c>
      <c r="I198" s="11">
        <f>IF($A198="","",SUMIFS(Metrics!$E$5:$E$204,Metrics!$A$5:$A$204,$A198,Metrics!$C$5:$C$204,"&lt;="&amp;$C198))</f>
        <v/>
      </c>
      <c r="J198" s="11">
        <f>IF($A198="","",IFERROR(INDEX('Prior year'!$C$5:$C$204,MATCH($A198&amp;"|"&amp;$C198,'Prior year'!$D$5:$D$204,0)),"n/a"))</f>
        <v/>
      </c>
      <c r="K198" s="9">
        <f>IF($A198="","",IF(ISNUMBER($J198),IF($J198=0,"",(($E198-$J198)/ABS($J198))*IF($F198="Lower",-1,1)),"n/a"))</f>
        <v/>
      </c>
      <c r="L198" s="10">
        <f>IF($A198="","",IFERROR(INDEX(Departments!$B$5:$B$54,MATCH($B198,Departments!$A$5:$A$54,0)),"Unmapped"))</f>
        <v/>
      </c>
    </row>
    <row r="199">
      <c r="A199" s="7" t="n"/>
      <c r="B199" s="7" t="n"/>
      <c r="C199" s="7" t="n"/>
      <c r="D199" s="8" t="n"/>
      <c r="E199" s="8" t="n"/>
      <c r="F199" s="7" t="n"/>
      <c r="G199" s="9">
        <f>IF($A199="","",IF($D199=0,"",(($E199-$D199)/ABS($D199))*IF($F199="Lower",-1,1)))</f>
        <v/>
      </c>
      <c r="H199" s="10">
        <f>IF($A199="","",IF($G199="","",IF($G199&gt;=0.05,"Ahead",IF($G199&gt;=-0.05,"On track","Behind"))))</f>
        <v/>
      </c>
      <c r="I199" s="11">
        <f>IF($A199="","",SUMIFS(Metrics!$E$5:$E$204,Metrics!$A$5:$A$204,$A199,Metrics!$C$5:$C$204,"&lt;="&amp;$C199))</f>
        <v/>
      </c>
      <c r="J199" s="11">
        <f>IF($A199="","",IFERROR(INDEX('Prior year'!$C$5:$C$204,MATCH($A199&amp;"|"&amp;$C199,'Prior year'!$D$5:$D$204,0)),"n/a"))</f>
        <v/>
      </c>
      <c r="K199" s="9">
        <f>IF($A199="","",IF(ISNUMBER($J199),IF($J199=0,"",(($E199-$J199)/ABS($J199))*IF($F199="Lower",-1,1)),"n/a"))</f>
        <v/>
      </c>
      <c r="L199" s="10">
        <f>IF($A199="","",IFERROR(INDEX(Departments!$B$5:$B$54,MATCH($B199,Departments!$A$5:$A$54,0)),"Unmapped"))</f>
        <v/>
      </c>
    </row>
    <row r="200">
      <c r="A200" s="7" t="n"/>
      <c r="B200" s="7" t="n"/>
      <c r="C200" s="7" t="n"/>
      <c r="D200" s="8" t="n"/>
      <c r="E200" s="8" t="n"/>
      <c r="F200" s="7" t="n"/>
      <c r="G200" s="9">
        <f>IF($A200="","",IF($D200=0,"",(($E200-$D200)/ABS($D200))*IF($F200="Lower",-1,1)))</f>
        <v/>
      </c>
      <c r="H200" s="10">
        <f>IF($A200="","",IF($G200="","",IF($G200&gt;=0.05,"Ahead",IF($G200&gt;=-0.05,"On track","Behind"))))</f>
        <v/>
      </c>
      <c r="I200" s="11">
        <f>IF($A200="","",SUMIFS(Metrics!$E$5:$E$204,Metrics!$A$5:$A$204,$A200,Metrics!$C$5:$C$204,"&lt;="&amp;$C200))</f>
        <v/>
      </c>
      <c r="J200" s="11">
        <f>IF($A200="","",IFERROR(INDEX('Prior year'!$C$5:$C$204,MATCH($A200&amp;"|"&amp;$C200,'Prior year'!$D$5:$D$204,0)),"n/a"))</f>
        <v/>
      </c>
      <c r="K200" s="9">
        <f>IF($A200="","",IF(ISNUMBER($J200),IF($J200=0,"",(($E200-$J200)/ABS($J200))*IF($F200="Lower",-1,1)),"n/a"))</f>
        <v/>
      </c>
      <c r="L200" s="10">
        <f>IF($A200="","",IFERROR(INDEX(Departments!$B$5:$B$54,MATCH($B200,Departments!$A$5:$A$54,0)),"Unmapped"))</f>
        <v/>
      </c>
    </row>
    <row r="201">
      <c r="A201" s="7" t="n"/>
      <c r="B201" s="7" t="n"/>
      <c r="C201" s="7" t="n"/>
      <c r="D201" s="8" t="n"/>
      <c r="E201" s="8" t="n"/>
      <c r="F201" s="7" t="n"/>
      <c r="G201" s="9">
        <f>IF($A201="","",IF($D201=0,"",(($E201-$D201)/ABS($D201))*IF($F201="Lower",-1,1)))</f>
        <v/>
      </c>
      <c r="H201" s="10">
        <f>IF($A201="","",IF($G201="","",IF($G201&gt;=0.05,"Ahead",IF($G201&gt;=-0.05,"On track","Behind"))))</f>
        <v/>
      </c>
      <c r="I201" s="11">
        <f>IF($A201="","",SUMIFS(Metrics!$E$5:$E$204,Metrics!$A$5:$A$204,$A201,Metrics!$C$5:$C$204,"&lt;="&amp;$C201))</f>
        <v/>
      </c>
      <c r="J201" s="11">
        <f>IF($A201="","",IFERROR(INDEX('Prior year'!$C$5:$C$204,MATCH($A201&amp;"|"&amp;$C201,'Prior year'!$D$5:$D$204,0)),"n/a"))</f>
        <v/>
      </c>
      <c r="K201" s="9">
        <f>IF($A201="","",IF(ISNUMBER($J201),IF($J201=0,"",(($E201-$J201)/ABS($J201))*IF($F201="Lower",-1,1)),"n/a"))</f>
        <v/>
      </c>
      <c r="L201" s="10">
        <f>IF($A201="","",IFERROR(INDEX(Departments!$B$5:$B$54,MATCH($B201,Departments!$A$5:$A$54,0)),"Unmapped"))</f>
        <v/>
      </c>
    </row>
    <row r="202">
      <c r="A202" s="7" t="n"/>
      <c r="B202" s="7" t="n"/>
      <c r="C202" s="7" t="n"/>
      <c r="D202" s="8" t="n"/>
      <c r="E202" s="8" t="n"/>
      <c r="F202" s="7" t="n"/>
      <c r="G202" s="9">
        <f>IF($A202="","",IF($D202=0,"",(($E202-$D202)/ABS($D202))*IF($F202="Lower",-1,1)))</f>
        <v/>
      </c>
      <c r="H202" s="10">
        <f>IF($A202="","",IF($G202="","",IF($G202&gt;=0.05,"Ahead",IF($G202&gt;=-0.05,"On track","Behind"))))</f>
        <v/>
      </c>
      <c r="I202" s="11">
        <f>IF($A202="","",SUMIFS(Metrics!$E$5:$E$204,Metrics!$A$5:$A$204,$A202,Metrics!$C$5:$C$204,"&lt;="&amp;$C202))</f>
        <v/>
      </c>
      <c r="J202" s="11">
        <f>IF($A202="","",IFERROR(INDEX('Prior year'!$C$5:$C$204,MATCH($A202&amp;"|"&amp;$C202,'Prior year'!$D$5:$D$204,0)),"n/a"))</f>
        <v/>
      </c>
      <c r="K202" s="9">
        <f>IF($A202="","",IF(ISNUMBER($J202),IF($J202=0,"",(($E202-$J202)/ABS($J202))*IF($F202="Lower",-1,1)),"n/a"))</f>
        <v/>
      </c>
      <c r="L202" s="10">
        <f>IF($A202="","",IFERROR(INDEX(Departments!$B$5:$B$54,MATCH($B202,Departments!$A$5:$A$54,0)),"Unmapped"))</f>
        <v/>
      </c>
    </row>
    <row r="203">
      <c r="A203" s="7" t="n"/>
      <c r="B203" s="7" t="n"/>
      <c r="C203" s="7" t="n"/>
      <c r="D203" s="8" t="n"/>
      <c r="E203" s="8" t="n"/>
      <c r="F203" s="7" t="n"/>
      <c r="G203" s="9">
        <f>IF($A203="","",IF($D203=0,"",(($E203-$D203)/ABS($D203))*IF($F203="Lower",-1,1)))</f>
        <v/>
      </c>
      <c r="H203" s="10">
        <f>IF($A203="","",IF($G203="","",IF($G203&gt;=0.05,"Ahead",IF($G203&gt;=-0.05,"On track","Behind"))))</f>
        <v/>
      </c>
      <c r="I203" s="11">
        <f>IF($A203="","",SUMIFS(Metrics!$E$5:$E$204,Metrics!$A$5:$A$204,$A203,Metrics!$C$5:$C$204,"&lt;="&amp;$C203))</f>
        <v/>
      </c>
      <c r="J203" s="11">
        <f>IF($A203="","",IFERROR(INDEX('Prior year'!$C$5:$C$204,MATCH($A203&amp;"|"&amp;$C203,'Prior year'!$D$5:$D$204,0)),"n/a"))</f>
        <v/>
      </c>
      <c r="K203" s="9">
        <f>IF($A203="","",IF(ISNUMBER($J203),IF($J203=0,"",(($E203-$J203)/ABS($J203))*IF($F203="Lower",-1,1)),"n/a"))</f>
        <v/>
      </c>
      <c r="L203" s="10">
        <f>IF($A203="","",IFERROR(INDEX(Departments!$B$5:$B$54,MATCH($B203,Departments!$A$5:$A$54,0)),"Unmapped"))</f>
        <v/>
      </c>
    </row>
    <row r="204">
      <c r="A204" s="7" t="n"/>
      <c r="B204" s="7" t="n"/>
      <c r="C204" s="7" t="n"/>
      <c r="D204" s="8" t="n"/>
      <c r="E204" s="8" t="n"/>
      <c r="F204" s="7" t="n"/>
      <c r="G204" s="9">
        <f>IF($A204="","",IF($D204=0,"",(($E204-$D204)/ABS($D204))*IF($F204="Lower",-1,1)))</f>
        <v/>
      </c>
      <c r="H204" s="10">
        <f>IF($A204="","",IF($G204="","",IF($G204&gt;=0.05,"Ahead",IF($G204&gt;=-0.05,"On track","Behind"))))</f>
        <v/>
      </c>
      <c r="I204" s="11">
        <f>IF($A204="","",SUMIFS(Metrics!$E$5:$E$204,Metrics!$A$5:$A$204,$A204,Metrics!$C$5:$C$204,"&lt;="&amp;$C204))</f>
        <v/>
      </c>
      <c r="J204" s="11">
        <f>IF($A204="","",IFERROR(INDEX('Prior year'!$C$5:$C$204,MATCH($A204&amp;"|"&amp;$C204,'Prior year'!$D$5:$D$204,0)),"n/a"))</f>
        <v/>
      </c>
      <c r="K204" s="9">
        <f>IF($A204="","",IF(ISNUMBER($J204),IF($J204=0,"",(($E204-$J204)/ABS($J204))*IF($F204="Lower",-1,1)),"n/a"))</f>
        <v/>
      </c>
      <c r="L204" s="10">
        <f>IF($A204="","",IFERROR(INDEX(Departments!$B$5:$B$54,MATCH($B204,Departments!$A$5:$A$54,0)),"Unmapped"))</f>
        <v/>
      </c>
    </row>
  </sheetData>
  <dataValidations count="1">
    <dataValidation sqref="F5:F204" showDropDown="0" showInputMessage="0" showErrorMessage="0" allowBlank="1" promptTitle="Direction" prompt="Higher = bigger is better. Lower = smaller is better (churn, cost, burn)." type="list">
      <formula1>"Higher,Lower"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5" customWidth="1" min="4" max="4"/>
    <col width="10" customWidth="1" min="5" max="5"/>
    <col width="11" customWidth="1" min="6" max="6"/>
    <col width="10" customWidth="1" min="7" max="7"/>
  </cols>
  <sheetData>
    <row r="1">
      <c r="A1" s="1" t="inlineStr">
        <is>
          <t>Departments</t>
        </is>
      </c>
    </row>
    <row r="2">
      <c r="A2" s="2" t="inlineStr">
        <is>
          <t>Owner-to-department mapping. Every metric rolls up through this table.</t>
        </is>
      </c>
    </row>
    <row r="4">
      <c r="A4" s="6" t="inlineStr">
        <is>
          <t>Owner</t>
        </is>
      </c>
      <c r="B4" s="6" t="inlineStr">
        <is>
          <t>Department</t>
        </is>
      </c>
      <c r="C4" s="6" t="inlineStr">
        <is>
          <t>Department head</t>
        </is>
      </c>
      <c r="D4" s="6" t="inlineStr">
        <is>
          <t>Metrics tracked</t>
        </is>
      </c>
      <c r="E4" s="6" t="inlineStr">
        <is>
          <t>Ahead</t>
        </is>
      </c>
      <c r="F4" s="6" t="inlineStr">
        <is>
          <t>On track</t>
        </is>
      </c>
      <c r="G4" s="6" t="inlineStr">
        <is>
          <t>Behind</t>
        </is>
      </c>
    </row>
    <row r="5">
      <c r="A5" s="7" t="inlineStr">
        <is>
          <t>Sales</t>
        </is>
      </c>
      <c r="B5" s="7" t="inlineStr">
        <is>
          <t>Revenue</t>
        </is>
      </c>
      <c r="C5" s="7" t="inlineStr">
        <is>
          <t>A. Okafor</t>
        </is>
      </c>
      <c r="D5" s="14">
        <f>IF($A5="","",COUNTIFS(Metrics!$B$5:$B$204,$A5))</f>
        <v/>
      </c>
      <c r="E5" s="14">
        <f>IF($A5="","",COUNTIFS(Metrics!$B$5:$B$204,$A5,Metrics!$H$5:$H$204,"Ahead"))</f>
        <v/>
      </c>
      <c r="F5" s="14">
        <f>IF($A5="","",COUNTIFS(Metrics!$B$5:$B$204,$A5,Metrics!$H$5:$H$204,"On track"))</f>
        <v/>
      </c>
      <c r="G5" s="14">
        <f>IF($A5="","",COUNTIFS(Metrics!$B$5:$B$204,$A5,Metrics!$H$5:$H$204,"Behind"))</f>
        <v/>
      </c>
    </row>
    <row r="6">
      <c r="A6" s="7" t="inlineStr">
        <is>
          <t>Finance</t>
        </is>
      </c>
      <c r="B6" s="7" t="inlineStr">
        <is>
          <t>G&amp;A</t>
        </is>
      </c>
      <c r="C6" s="7" t="inlineStr">
        <is>
          <t>M. Bianchi</t>
        </is>
      </c>
      <c r="D6" s="14">
        <f>IF($A6="","",COUNTIFS(Metrics!$B$5:$B$204,$A6))</f>
        <v/>
      </c>
      <c r="E6" s="14">
        <f>IF($A6="","",COUNTIFS(Metrics!$B$5:$B$204,$A6,Metrics!$H$5:$H$204,"Ahead"))</f>
        <v/>
      </c>
      <c r="F6" s="14">
        <f>IF($A6="","",COUNTIFS(Metrics!$B$5:$B$204,$A6,Metrics!$H$5:$H$204,"On track"))</f>
        <v/>
      </c>
      <c r="G6" s="14">
        <f>IF($A6="","",COUNTIFS(Metrics!$B$5:$B$204,$A6,Metrics!$H$5:$H$204,"Behind"))</f>
        <v/>
      </c>
    </row>
    <row r="7">
      <c r="A7" s="7" t="inlineStr">
        <is>
          <t>CS</t>
        </is>
      </c>
      <c r="B7" s="7" t="inlineStr">
        <is>
          <t>Revenue</t>
        </is>
      </c>
      <c r="C7" s="7" t="inlineStr">
        <is>
          <t>L. Haddad</t>
        </is>
      </c>
      <c r="D7" s="14">
        <f>IF($A7="","",COUNTIFS(Metrics!$B$5:$B$204,$A7))</f>
        <v/>
      </c>
      <c r="E7" s="14">
        <f>IF($A7="","",COUNTIFS(Metrics!$B$5:$B$204,$A7,Metrics!$H$5:$H$204,"Ahead"))</f>
        <v/>
      </c>
      <c r="F7" s="14">
        <f>IF($A7="","",COUNTIFS(Metrics!$B$5:$B$204,$A7,Metrics!$H$5:$H$204,"On track"))</f>
        <v/>
      </c>
      <c r="G7" s="14">
        <f>IF($A7="","",COUNTIFS(Metrics!$B$5:$B$204,$A7,Metrics!$H$5:$H$204,"Behind"))</f>
        <v/>
      </c>
    </row>
    <row r="8">
      <c r="A8" s="7" t="inlineStr">
        <is>
          <t>People</t>
        </is>
      </c>
      <c r="B8" s="7" t="inlineStr">
        <is>
          <t>G&amp;A</t>
        </is>
      </c>
      <c r="C8" s="7" t="inlineStr">
        <is>
          <t>S. Novak</t>
        </is>
      </c>
      <c r="D8" s="14">
        <f>IF($A8="","",COUNTIFS(Metrics!$B$5:$B$204,$A8))</f>
        <v/>
      </c>
      <c r="E8" s="14">
        <f>IF($A8="","",COUNTIFS(Metrics!$B$5:$B$204,$A8,Metrics!$H$5:$H$204,"Ahead"))</f>
        <v/>
      </c>
      <c r="F8" s="14">
        <f>IF($A8="","",COUNTIFS(Metrics!$B$5:$B$204,$A8,Metrics!$H$5:$H$204,"On track"))</f>
        <v/>
      </c>
      <c r="G8" s="14">
        <f>IF($A8="","",COUNTIFS(Metrics!$B$5:$B$204,$A8,Metrics!$H$5:$H$204,"Behind"))</f>
        <v/>
      </c>
    </row>
    <row r="9">
      <c r="A9" s="7" t="inlineStr">
        <is>
          <t>Marketing</t>
        </is>
      </c>
      <c r="B9" s="7" t="inlineStr">
        <is>
          <t>Revenue</t>
        </is>
      </c>
      <c r="C9" s="7" t="inlineStr">
        <is>
          <t>R. Duarte</t>
        </is>
      </c>
      <c r="D9" s="14">
        <f>IF($A9="","",COUNTIFS(Metrics!$B$5:$B$204,$A9))</f>
        <v/>
      </c>
      <c r="E9" s="14">
        <f>IF($A9="","",COUNTIFS(Metrics!$B$5:$B$204,$A9,Metrics!$H$5:$H$204,"Ahead"))</f>
        <v/>
      </c>
      <c r="F9" s="14">
        <f>IF($A9="","",COUNTIFS(Metrics!$B$5:$B$204,$A9,Metrics!$H$5:$H$204,"On track"))</f>
        <v/>
      </c>
      <c r="G9" s="14">
        <f>IF($A9="","",COUNTIFS(Metrics!$B$5:$B$204,$A9,Metrics!$H$5:$H$204,"Behind"))</f>
        <v/>
      </c>
    </row>
    <row r="10">
      <c r="A10" s="7" t="inlineStr">
        <is>
          <t>Product</t>
        </is>
      </c>
      <c r="B10" s="7" t="inlineStr">
        <is>
          <t>R&amp;D</t>
        </is>
      </c>
      <c r="C10" s="7" t="inlineStr">
        <is>
          <t>K. Lindqvist</t>
        </is>
      </c>
      <c r="D10" s="14">
        <f>IF($A10="","",COUNTIFS(Metrics!$B$5:$B$204,$A10))</f>
        <v/>
      </c>
      <c r="E10" s="14">
        <f>IF($A10="","",COUNTIFS(Metrics!$B$5:$B$204,$A10,Metrics!$H$5:$H$204,"Ahead"))</f>
        <v/>
      </c>
      <c r="F10" s="14">
        <f>IF($A10="","",COUNTIFS(Metrics!$B$5:$B$204,$A10,Metrics!$H$5:$H$204,"On track"))</f>
        <v/>
      </c>
      <c r="G10" s="14">
        <f>IF($A10="","",COUNTIFS(Metrics!$B$5:$B$204,$A10,Metrics!$H$5:$H$204,"Behind"))</f>
        <v/>
      </c>
    </row>
    <row r="11">
      <c r="A11" s="7" t="inlineStr">
        <is>
          <t>Engineering</t>
        </is>
      </c>
      <c r="B11" s="7" t="inlineStr">
        <is>
          <t>R&amp;D</t>
        </is>
      </c>
      <c r="C11" s="7" t="inlineStr">
        <is>
          <t>T. Meyer</t>
        </is>
      </c>
      <c r="D11" s="14">
        <f>IF($A11="","",COUNTIFS(Metrics!$B$5:$B$204,$A11))</f>
        <v/>
      </c>
      <c r="E11" s="14">
        <f>IF($A11="","",COUNTIFS(Metrics!$B$5:$B$204,$A11,Metrics!$H$5:$H$204,"Ahead"))</f>
        <v/>
      </c>
      <c r="F11" s="14">
        <f>IF($A11="","",COUNTIFS(Metrics!$B$5:$B$204,$A11,Metrics!$H$5:$H$204,"On track"))</f>
        <v/>
      </c>
      <c r="G11" s="14">
        <f>IF($A11="","",COUNTIFS(Metrics!$B$5:$B$204,$A11,Metrics!$H$5:$H$204,"Behind"))</f>
        <v/>
      </c>
    </row>
    <row r="12">
      <c r="A12" s="7" t="n"/>
      <c r="B12" s="7" t="n"/>
      <c r="C12" s="7" t="n"/>
      <c r="D12" s="14">
        <f>IF($A12="","",COUNTIFS(Metrics!$B$5:$B$204,$A12))</f>
        <v/>
      </c>
      <c r="E12" s="14">
        <f>IF($A12="","",COUNTIFS(Metrics!$B$5:$B$204,$A12,Metrics!$H$5:$H$204,"Ahead"))</f>
        <v/>
      </c>
      <c r="F12" s="14">
        <f>IF($A12="","",COUNTIFS(Metrics!$B$5:$B$204,$A12,Metrics!$H$5:$H$204,"On track"))</f>
        <v/>
      </c>
      <c r="G12" s="14">
        <f>IF($A12="","",COUNTIFS(Metrics!$B$5:$B$204,$A12,Metrics!$H$5:$H$204,"Behind"))</f>
        <v/>
      </c>
    </row>
    <row r="13">
      <c r="A13" s="7" t="n"/>
      <c r="B13" s="7" t="n"/>
      <c r="C13" s="7" t="n"/>
      <c r="D13" s="14">
        <f>IF($A13="","",COUNTIFS(Metrics!$B$5:$B$204,$A13))</f>
        <v/>
      </c>
      <c r="E13" s="14">
        <f>IF($A13="","",COUNTIFS(Metrics!$B$5:$B$204,$A13,Metrics!$H$5:$H$204,"Ahead"))</f>
        <v/>
      </c>
      <c r="F13" s="14">
        <f>IF($A13="","",COUNTIFS(Metrics!$B$5:$B$204,$A13,Metrics!$H$5:$H$204,"On track"))</f>
        <v/>
      </c>
      <c r="G13" s="14">
        <f>IF($A13="","",COUNTIFS(Metrics!$B$5:$B$204,$A13,Metrics!$H$5:$H$204,"Behind"))</f>
        <v/>
      </c>
    </row>
    <row r="14">
      <c r="A14" s="7" t="n"/>
      <c r="B14" s="7" t="n"/>
      <c r="C14" s="7" t="n"/>
      <c r="D14" s="14">
        <f>IF($A14="","",COUNTIFS(Metrics!$B$5:$B$204,$A14))</f>
        <v/>
      </c>
      <c r="E14" s="14">
        <f>IF($A14="","",COUNTIFS(Metrics!$B$5:$B$204,$A14,Metrics!$H$5:$H$204,"Ahead"))</f>
        <v/>
      </c>
      <c r="F14" s="14">
        <f>IF($A14="","",COUNTIFS(Metrics!$B$5:$B$204,$A14,Metrics!$H$5:$H$204,"On track"))</f>
        <v/>
      </c>
      <c r="G14" s="14">
        <f>IF($A14="","",COUNTIFS(Metrics!$B$5:$B$204,$A14,Metrics!$H$5:$H$204,"Behind"))</f>
        <v/>
      </c>
    </row>
    <row r="15">
      <c r="A15" s="7" t="n"/>
      <c r="B15" s="7" t="n"/>
      <c r="C15" s="7" t="n"/>
      <c r="D15" s="14">
        <f>IF($A15="","",COUNTIFS(Metrics!$B$5:$B$204,$A15))</f>
        <v/>
      </c>
      <c r="E15" s="14">
        <f>IF($A15="","",COUNTIFS(Metrics!$B$5:$B$204,$A15,Metrics!$H$5:$H$204,"Ahead"))</f>
        <v/>
      </c>
      <c r="F15" s="14">
        <f>IF($A15="","",COUNTIFS(Metrics!$B$5:$B$204,$A15,Metrics!$H$5:$H$204,"On track"))</f>
        <v/>
      </c>
      <c r="G15" s="14">
        <f>IF($A15="","",COUNTIFS(Metrics!$B$5:$B$204,$A15,Metrics!$H$5:$H$204,"Behind"))</f>
        <v/>
      </c>
    </row>
    <row r="16">
      <c r="A16" s="7" t="n"/>
      <c r="B16" s="7" t="n"/>
      <c r="C16" s="7" t="n"/>
      <c r="D16" s="14">
        <f>IF($A16="","",COUNTIFS(Metrics!$B$5:$B$204,$A16))</f>
        <v/>
      </c>
      <c r="E16" s="14">
        <f>IF($A16="","",COUNTIFS(Metrics!$B$5:$B$204,$A16,Metrics!$H$5:$H$204,"Ahead"))</f>
        <v/>
      </c>
      <c r="F16" s="14">
        <f>IF($A16="","",COUNTIFS(Metrics!$B$5:$B$204,$A16,Metrics!$H$5:$H$204,"On track"))</f>
        <v/>
      </c>
      <c r="G16" s="14">
        <f>IF($A16="","",COUNTIFS(Metrics!$B$5:$B$204,$A16,Metrics!$H$5:$H$204,"Behind"))</f>
        <v/>
      </c>
    </row>
    <row r="17">
      <c r="A17" s="7" t="n"/>
      <c r="B17" s="7" t="n"/>
      <c r="C17" s="7" t="n"/>
      <c r="D17" s="14">
        <f>IF($A17="","",COUNTIFS(Metrics!$B$5:$B$204,$A17))</f>
        <v/>
      </c>
      <c r="E17" s="14">
        <f>IF($A17="","",COUNTIFS(Metrics!$B$5:$B$204,$A17,Metrics!$H$5:$H$204,"Ahead"))</f>
        <v/>
      </c>
      <c r="F17" s="14">
        <f>IF($A17="","",COUNTIFS(Metrics!$B$5:$B$204,$A17,Metrics!$H$5:$H$204,"On track"))</f>
        <v/>
      </c>
      <c r="G17" s="14">
        <f>IF($A17="","",COUNTIFS(Metrics!$B$5:$B$204,$A17,Metrics!$H$5:$H$204,"Behind"))</f>
        <v/>
      </c>
    </row>
    <row r="18">
      <c r="A18" s="7" t="n"/>
      <c r="B18" s="7" t="n"/>
      <c r="C18" s="7" t="n"/>
      <c r="D18" s="14">
        <f>IF($A18="","",COUNTIFS(Metrics!$B$5:$B$204,$A18))</f>
        <v/>
      </c>
      <c r="E18" s="14">
        <f>IF($A18="","",COUNTIFS(Metrics!$B$5:$B$204,$A18,Metrics!$H$5:$H$204,"Ahead"))</f>
        <v/>
      </c>
      <c r="F18" s="14">
        <f>IF($A18="","",COUNTIFS(Metrics!$B$5:$B$204,$A18,Metrics!$H$5:$H$204,"On track"))</f>
        <v/>
      </c>
      <c r="G18" s="14">
        <f>IF($A18="","",COUNTIFS(Metrics!$B$5:$B$204,$A18,Metrics!$H$5:$H$204,"Behind"))</f>
        <v/>
      </c>
    </row>
    <row r="19">
      <c r="A19" s="7" t="n"/>
      <c r="B19" s="7" t="n"/>
      <c r="C19" s="7" t="n"/>
      <c r="D19" s="14">
        <f>IF($A19="","",COUNTIFS(Metrics!$B$5:$B$204,$A19))</f>
        <v/>
      </c>
      <c r="E19" s="14">
        <f>IF($A19="","",COUNTIFS(Metrics!$B$5:$B$204,$A19,Metrics!$H$5:$H$204,"Ahead"))</f>
        <v/>
      </c>
      <c r="F19" s="14">
        <f>IF($A19="","",COUNTIFS(Metrics!$B$5:$B$204,$A19,Metrics!$H$5:$H$204,"On track"))</f>
        <v/>
      </c>
      <c r="G19" s="14">
        <f>IF($A19="","",COUNTIFS(Metrics!$B$5:$B$204,$A19,Metrics!$H$5:$H$204,"Behind"))</f>
        <v/>
      </c>
    </row>
    <row r="20">
      <c r="A20" s="7" t="n"/>
      <c r="B20" s="7" t="n"/>
      <c r="C20" s="7" t="n"/>
      <c r="D20" s="14">
        <f>IF($A20="","",COUNTIFS(Metrics!$B$5:$B$204,$A20))</f>
        <v/>
      </c>
      <c r="E20" s="14">
        <f>IF($A20="","",COUNTIFS(Metrics!$B$5:$B$204,$A20,Metrics!$H$5:$H$204,"Ahead"))</f>
        <v/>
      </c>
      <c r="F20" s="14">
        <f>IF($A20="","",COUNTIFS(Metrics!$B$5:$B$204,$A20,Metrics!$H$5:$H$204,"On track"))</f>
        <v/>
      </c>
      <c r="G20" s="14">
        <f>IF($A20="","",COUNTIFS(Metrics!$B$5:$B$204,$A20,Metrics!$H$5:$H$204,"Behind"))</f>
        <v/>
      </c>
    </row>
    <row r="21">
      <c r="A21" s="7" t="n"/>
      <c r="B21" s="7" t="n"/>
      <c r="C21" s="7" t="n"/>
      <c r="D21" s="14">
        <f>IF($A21="","",COUNTIFS(Metrics!$B$5:$B$204,$A21))</f>
        <v/>
      </c>
      <c r="E21" s="14">
        <f>IF($A21="","",COUNTIFS(Metrics!$B$5:$B$204,$A21,Metrics!$H$5:$H$204,"Ahead"))</f>
        <v/>
      </c>
      <c r="F21" s="14">
        <f>IF($A21="","",COUNTIFS(Metrics!$B$5:$B$204,$A21,Metrics!$H$5:$H$204,"On track"))</f>
        <v/>
      </c>
      <c r="G21" s="14">
        <f>IF($A21="","",COUNTIFS(Metrics!$B$5:$B$204,$A21,Metrics!$H$5:$H$204,"Behind"))</f>
        <v/>
      </c>
    </row>
    <row r="22">
      <c r="A22" s="7" t="n"/>
      <c r="B22" s="7" t="n"/>
      <c r="C22" s="7" t="n"/>
      <c r="D22" s="14">
        <f>IF($A22="","",COUNTIFS(Metrics!$B$5:$B$204,$A22))</f>
        <v/>
      </c>
      <c r="E22" s="14">
        <f>IF($A22="","",COUNTIFS(Metrics!$B$5:$B$204,$A22,Metrics!$H$5:$H$204,"Ahead"))</f>
        <v/>
      </c>
      <c r="F22" s="14">
        <f>IF($A22="","",COUNTIFS(Metrics!$B$5:$B$204,$A22,Metrics!$H$5:$H$204,"On track"))</f>
        <v/>
      </c>
      <c r="G22" s="14">
        <f>IF($A22="","",COUNTIFS(Metrics!$B$5:$B$204,$A22,Metrics!$H$5:$H$204,"Behind"))</f>
        <v/>
      </c>
    </row>
    <row r="23">
      <c r="A23" s="7" t="n"/>
      <c r="B23" s="7" t="n"/>
      <c r="C23" s="7" t="n"/>
      <c r="D23" s="14">
        <f>IF($A23="","",COUNTIFS(Metrics!$B$5:$B$204,$A23))</f>
        <v/>
      </c>
      <c r="E23" s="14">
        <f>IF($A23="","",COUNTIFS(Metrics!$B$5:$B$204,$A23,Metrics!$H$5:$H$204,"Ahead"))</f>
        <v/>
      </c>
      <c r="F23" s="14">
        <f>IF($A23="","",COUNTIFS(Metrics!$B$5:$B$204,$A23,Metrics!$H$5:$H$204,"On track"))</f>
        <v/>
      </c>
      <c r="G23" s="14">
        <f>IF($A23="","",COUNTIFS(Metrics!$B$5:$B$204,$A23,Metrics!$H$5:$H$204,"Behind"))</f>
        <v/>
      </c>
    </row>
    <row r="24">
      <c r="A24" s="7" t="n"/>
      <c r="B24" s="7" t="n"/>
      <c r="C24" s="7" t="n"/>
      <c r="D24" s="14">
        <f>IF($A24="","",COUNTIFS(Metrics!$B$5:$B$204,$A24))</f>
        <v/>
      </c>
      <c r="E24" s="14">
        <f>IF($A24="","",COUNTIFS(Metrics!$B$5:$B$204,$A24,Metrics!$H$5:$H$204,"Ahead"))</f>
        <v/>
      </c>
      <c r="F24" s="14">
        <f>IF($A24="","",COUNTIFS(Metrics!$B$5:$B$204,$A24,Metrics!$H$5:$H$204,"On track"))</f>
        <v/>
      </c>
      <c r="G24" s="14">
        <f>IF($A24="","",COUNTIFS(Metrics!$B$5:$B$204,$A24,Metrics!$H$5:$H$204,"Behind"))</f>
        <v/>
      </c>
    </row>
    <row r="25">
      <c r="A25" s="7" t="n"/>
      <c r="B25" s="7" t="n"/>
      <c r="C25" s="7" t="n"/>
      <c r="D25" s="14">
        <f>IF($A25="","",COUNTIFS(Metrics!$B$5:$B$204,$A25))</f>
        <v/>
      </c>
      <c r="E25" s="14">
        <f>IF($A25="","",COUNTIFS(Metrics!$B$5:$B$204,$A25,Metrics!$H$5:$H$204,"Ahead"))</f>
        <v/>
      </c>
      <c r="F25" s="14">
        <f>IF($A25="","",COUNTIFS(Metrics!$B$5:$B$204,$A25,Metrics!$H$5:$H$204,"On track"))</f>
        <v/>
      </c>
      <c r="G25" s="14">
        <f>IF($A25="","",COUNTIFS(Metrics!$B$5:$B$204,$A25,Metrics!$H$5:$H$204,"Behind"))</f>
        <v/>
      </c>
    </row>
    <row r="26">
      <c r="A26" s="7" t="n"/>
      <c r="B26" s="7" t="n"/>
      <c r="C26" s="7" t="n"/>
      <c r="D26" s="14">
        <f>IF($A26="","",COUNTIFS(Metrics!$B$5:$B$204,$A26))</f>
        <v/>
      </c>
      <c r="E26" s="14">
        <f>IF($A26="","",COUNTIFS(Metrics!$B$5:$B$204,$A26,Metrics!$H$5:$H$204,"Ahead"))</f>
        <v/>
      </c>
      <c r="F26" s="14">
        <f>IF($A26="","",COUNTIFS(Metrics!$B$5:$B$204,$A26,Metrics!$H$5:$H$204,"On track"))</f>
        <v/>
      </c>
      <c r="G26" s="14">
        <f>IF($A26="","",COUNTIFS(Metrics!$B$5:$B$204,$A26,Metrics!$H$5:$H$204,"Behind"))</f>
        <v/>
      </c>
    </row>
    <row r="27">
      <c r="A27" s="7" t="n"/>
      <c r="B27" s="7" t="n"/>
      <c r="C27" s="7" t="n"/>
      <c r="D27" s="14">
        <f>IF($A27="","",COUNTIFS(Metrics!$B$5:$B$204,$A27))</f>
        <v/>
      </c>
      <c r="E27" s="14">
        <f>IF($A27="","",COUNTIFS(Metrics!$B$5:$B$204,$A27,Metrics!$H$5:$H$204,"Ahead"))</f>
        <v/>
      </c>
      <c r="F27" s="14">
        <f>IF($A27="","",COUNTIFS(Metrics!$B$5:$B$204,$A27,Metrics!$H$5:$H$204,"On track"))</f>
        <v/>
      </c>
      <c r="G27" s="14">
        <f>IF($A27="","",COUNTIFS(Metrics!$B$5:$B$204,$A27,Metrics!$H$5:$H$204,"Behind"))</f>
        <v/>
      </c>
    </row>
    <row r="28">
      <c r="A28" s="7" t="n"/>
      <c r="B28" s="7" t="n"/>
      <c r="C28" s="7" t="n"/>
      <c r="D28" s="14">
        <f>IF($A28="","",COUNTIFS(Metrics!$B$5:$B$204,$A28))</f>
        <v/>
      </c>
      <c r="E28" s="14">
        <f>IF($A28="","",COUNTIFS(Metrics!$B$5:$B$204,$A28,Metrics!$H$5:$H$204,"Ahead"))</f>
        <v/>
      </c>
      <c r="F28" s="14">
        <f>IF($A28="","",COUNTIFS(Metrics!$B$5:$B$204,$A28,Metrics!$H$5:$H$204,"On track"))</f>
        <v/>
      </c>
      <c r="G28" s="14">
        <f>IF($A28="","",COUNTIFS(Metrics!$B$5:$B$204,$A28,Metrics!$H$5:$H$204,"Behind"))</f>
        <v/>
      </c>
    </row>
    <row r="29">
      <c r="A29" s="7" t="n"/>
      <c r="B29" s="7" t="n"/>
      <c r="C29" s="7" t="n"/>
      <c r="D29" s="14">
        <f>IF($A29="","",COUNTIFS(Metrics!$B$5:$B$204,$A29))</f>
        <v/>
      </c>
      <c r="E29" s="14">
        <f>IF($A29="","",COUNTIFS(Metrics!$B$5:$B$204,$A29,Metrics!$H$5:$H$204,"Ahead"))</f>
        <v/>
      </c>
      <c r="F29" s="14">
        <f>IF($A29="","",COUNTIFS(Metrics!$B$5:$B$204,$A29,Metrics!$H$5:$H$204,"On track"))</f>
        <v/>
      </c>
      <c r="G29" s="14">
        <f>IF($A29="","",COUNTIFS(Metrics!$B$5:$B$204,$A29,Metrics!$H$5:$H$204,"Behind"))</f>
        <v/>
      </c>
    </row>
    <row r="30">
      <c r="A30" s="7" t="n"/>
      <c r="B30" s="7" t="n"/>
      <c r="C30" s="7" t="n"/>
      <c r="D30" s="14">
        <f>IF($A30="","",COUNTIFS(Metrics!$B$5:$B$204,$A30))</f>
        <v/>
      </c>
      <c r="E30" s="14">
        <f>IF($A30="","",COUNTIFS(Metrics!$B$5:$B$204,$A30,Metrics!$H$5:$H$204,"Ahead"))</f>
        <v/>
      </c>
      <c r="F30" s="14">
        <f>IF($A30="","",COUNTIFS(Metrics!$B$5:$B$204,$A30,Metrics!$H$5:$H$204,"On track"))</f>
        <v/>
      </c>
      <c r="G30" s="14">
        <f>IF($A30="","",COUNTIFS(Metrics!$B$5:$B$204,$A30,Metrics!$H$5:$H$204,"Behind"))</f>
        <v/>
      </c>
    </row>
    <row r="31">
      <c r="A31" s="7" t="n"/>
      <c r="B31" s="7" t="n"/>
      <c r="C31" s="7" t="n"/>
      <c r="D31" s="14">
        <f>IF($A31="","",COUNTIFS(Metrics!$B$5:$B$204,$A31))</f>
        <v/>
      </c>
      <c r="E31" s="14">
        <f>IF($A31="","",COUNTIFS(Metrics!$B$5:$B$204,$A31,Metrics!$H$5:$H$204,"Ahead"))</f>
        <v/>
      </c>
      <c r="F31" s="14">
        <f>IF($A31="","",COUNTIFS(Metrics!$B$5:$B$204,$A31,Metrics!$H$5:$H$204,"On track"))</f>
        <v/>
      </c>
      <c r="G31" s="14">
        <f>IF($A31="","",COUNTIFS(Metrics!$B$5:$B$204,$A31,Metrics!$H$5:$H$204,"Behind"))</f>
        <v/>
      </c>
    </row>
    <row r="32">
      <c r="A32" s="7" t="n"/>
      <c r="B32" s="7" t="n"/>
      <c r="C32" s="7" t="n"/>
      <c r="D32" s="14">
        <f>IF($A32="","",COUNTIFS(Metrics!$B$5:$B$204,$A32))</f>
        <v/>
      </c>
      <c r="E32" s="14">
        <f>IF($A32="","",COUNTIFS(Metrics!$B$5:$B$204,$A32,Metrics!$H$5:$H$204,"Ahead"))</f>
        <v/>
      </c>
      <c r="F32" s="14">
        <f>IF($A32="","",COUNTIFS(Metrics!$B$5:$B$204,$A32,Metrics!$H$5:$H$204,"On track"))</f>
        <v/>
      </c>
      <c r="G32" s="14">
        <f>IF($A32="","",COUNTIFS(Metrics!$B$5:$B$204,$A32,Metrics!$H$5:$H$204,"Behind"))</f>
        <v/>
      </c>
    </row>
    <row r="33">
      <c r="A33" s="7" t="n"/>
      <c r="B33" s="7" t="n"/>
      <c r="C33" s="7" t="n"/>
      <c r="D33" s="14">
        <f>IF($A33="","",COUNTIFS(Metrics!$B$5:$B$204,$A33))</f>
        <v/>
      </c>
      <c r="E33" s="14">
        <f>IF($A33="","",COUNTIFS(Metrics!$B$5:$B$204,$A33,Metrics!$H$5:$H$204,"Ahead"))</f>
        <v/>
      </c>
      <c r="F33" s="14">
        <f>IF($A33="","",COUNTIFS(Metrics!$B$5:$B$204,$A33,Metrics!$H$5:$H$204,"On track"))</f>
        <v/>
      </c>
      <c r="G33" s="14">
        <f>IF($A33="","",COUNTIFS(Metrics!$B$5:$B$204,$A33,Metrics!$H$5:$H$204,"Behind"))</f>
        <v/>
      </c>
    </row>
    <row r="34">
      <c r="A34" s="7" t="n"/>
      <c r="B34" s="7" t="n"/>
      <c r="C34" s="7" t="n"/>
      <c r="D34" s="14">
        <f>IF($A34="","",COUNTIFS(Metrics!$B$5:$B$204,$A34))</f>
        <v/>
      </c>
      <c r="E34" s="14">
        <f>IF($A34="","",COUNTIFS(Metrics!$B$5:$B$204,$A34,Metrics!$H$5:$H$204,"Ahead"))</f>
        <v/>
      </c>
      <c r="F34" s="14">
        <f>IF($A34="","",COUNTIFS(Metrics!$B$5:$B$204,$A34,Metrics!$H$5:$H$204,"On track"))</f>
        <v/>
      </c>
      <c r="G34" s="14">
        <f>IF($A34="","",COUNTIFS(Metrics!$B$5:$B$204,$A34,Metrics!$H$5:$H$204,"Behind"))</f>
        <v/>
      </c>
    </row>
    <row r="35">
      <c r="A35" s="7" t="n"/>
      <c r="B35" s="7" t="n"/>
      <c r="C35" s="7" t="n"/>
      <c r="D35" s="14">
        <f>IF($A35="","",COUNTIFS(Metrics!$B$5:$B$204,$A35))</f>
        <v/>
      </c>
      <c r="E35" s="14">
        <f>IF($A35="","",COUNTIFS(Metrics!$B$5:$B$204,$A35,Metrics!$H$5:$H$204,"Ahead"))</f>
        <v/>
      </c>
      <c r="F35" s="14">
        <f>IF($A35="","",COUNTIFS(Metrics!$B$5:$B$204,$A35,Metrics!$H$5:$H$204,"On track"))</f>
        <v/>
      </c>
      <c r="G35" s="14">
        <f>IF($A35="","",COUNTIFS(Metrics!$B$5:$B$204,$A35,Metrics!$H$5:$H$204,"Behind"))</f>
        <v/>
      </c>
    </row>
    <row r="36">
      <c r="A36" s="7" t="n"/>
      <c r="B36" s="7" t="n"/>
      <c r="C36" s="7" t="n"/>
      <c r="D36" s="14">
        <f>IF($A36="","",COUNTIFS(Metrics!$B$5:$B$204,$A36))</f>
        <v/>
      </c>
      <c r="E36" s="14">
        <f>IF($A36="","",COUNTIFS(Metrics!$B$5:$B$204,$A36,Metrics!$H$5:$H$204,"Ahead"))</f>
        <v/>
      </c>
      <c r="F36" s="14">
        <f>IF($A36="","",COUNTIFS(Metrics!$B$5:$B$204,$A36,Metrics!$H$5:$H$204,"On track"))</f>
        <v/>
      </c>
      <c r="G36" s="14">
        <f>IF($A36="","",COUNTIFS(Metrics!$B$5:$B$204,$A36,Metrics!$H$5:$H$204,"Behind"))</f>
        <v/>
      </c>
    </row>
    <row r="37">
      <c r="A37" s="7" t="n"/>
      <c r="B37" s="7" t="n"/>
      <c r="C37" s="7" t="n"/>
      <c r="D37" s="14">
        <f>IF($A37="","",COUNTIFS(Metrics!$B$5:$B$204,$A37))</f>
        <v/>
      </c>
      <c r="E37" s="14">
        <f>IF($A37="","",COUNTIFS(Metrics!$B$5:$B$204,$A37,Metrics!$H$5:$H$204,"Ahead"))</f>
        <v/>
      </c>
      <c r="F37" s="14">
        <f>IF($A37="","",COUNTIFS(Metrics!$B$5:$B$204,$A37,Metrics!$H$5:$H$204,"On track"))</f>
        <v/>
      </c>
      <c r="G37" s="14">
        <f>IF($A37="","",COUNTIFS(Metrics!$B$5:$B$204,$A37,Metrics!$H$5:$H$204,"Behind"))</f>
        <v/>
      </c>
    </row>
    <row r="38">
      <c r="A38" s="7" t="n"/>
      <c r="B38" s="7" t="n"/>
      <c r="C38" s="7" t="n"/>
      <c r="D38" s="14">
        <f>IF($A38="","",COUNTIFS(Metrics!$B$5:$B$204,$A38))</f>
        <v/>
      </c>
      <c r="E38" s="14">
        <f>IF($A38="","",COUNTIFS(Metrics!$B$5:$B$204,$A38,Metrics!$H$5:$H$204,"Ahead"))</f>
        <v/>
      </c>
      <c r="F38" s="14">
        <f>IF($A38="","",COUNTIFS(Metrics!$B$5:$B$204,$A38,Metrics!$H$5:$H$204,"On track"))</f>
        <v/>
      </c>
      <c r="G38" s="14">
        <f>IF($A38="","",COUNTIFS(Metrics!$B$5:$B$204,$A38,Metrics!$H$5:$H$204,"Behind"))</f>
        <v/>
      </c>
    </row>
    <row r="39">
      <c r="A39" s="7" t="n"/>
      <c r="B39" s="7" t="n"/>
      <c r="C39" s="7" t="n"/>
      <c r="D39" s="14">
        <f>IF($A39="","",COUNTIFS(Metrics!$B$5:$B$204,$A39))</f>
        <v/>
      </c>
      <c r="E39" s="14">
        <f>IF($A39="","",COUNTIFS(Metrics!$B$5:$B$204,$A39,Metrics!$H$5:$H$204,"Ahead"))</f>
        <v/>
      </c>
      <c r="F39" s="14">
        <f>IF($A39="","",COUNTIFS(Metrics!$B$5:$B$204,$A39,Metrics!$H$5:$H$204,"On track"))</f>
        <v/>
      </c>
      <c r="G39" s="14">
        <f>IF($A39="","",COUNTIFS(Metrics!$B$5:$B$204,$A39,Metrics!$H$5:$H$204,"Behind"))</f>
        <v/>
      </c>
    </row>
    <row r="40">
      <c r="A40" s="7" t="n"/>
      <c r="B40" s="7" t="n"/>
      <c r="C40" s="7" t="n"/>
      <c r="D40" s="14">
        <f>IF($A40="","",COUNTIFS(Metrics!$B$5:$B$204,$A40))</f>
        <v/>
      </c>
      <c r="E40" s="14">
        <f>IF($A40="","",COUNTIFS(Metrics!$B$5:$B$204,$A40,Metrics!$H$5:$H$204,"Ahead"))</f>
        <v/>
      </c>
      <c r="F40" s="14">
        <f>IF($A40="","",COUNTIFS(Metrics!$B$5:$B$204,$A40,Metrics!$H$5:$H$204,"On track"))</f>
        <v/>
      </c>
      <c r="G40" s="14">
        <f>IF($A40="","",COUNTIFS(Metrics!$B$5:$B$204,$A40,Metrics!$H$5:$H$204,"Behind"))</f>
        <v/>
      </c>
    </row>
    <row r="41">
      <c r="A41" s="7" t="n"/>
      <c r="B41" s="7" t="n"/>
      <c r="C41" s="7" t="n"/>
      <c r="D41" s="14">
        <f>IF($A41="","",COUNTIFS(Metrics!$B$5:$B$204,$A41))</f>
        <v/>
      </c>
      <c r="E41" s="14">
        <f>IF($A41="","",COUNTIFS(Metrics!$B$5:$B$204,$A41,Metrics!$H$5:$H$204,"Ahead"))</f>
        <v/>
      </c>
      <c r="F41" s="14">
        <f>IF($A41="","",COUNTIFS(Metrics!$B$5:$B$204,$A41,Metrics!$H$5:$H$204,"On track"))</f>
        <v/>
      </c>
      <c r="G41" s="14">
        <f>IF($A41="","",COUNTIFS(Metrics!$B$5:$B$204,$A41,Metrics!$H$5:$H$204,"Behind"))</f>
        <v/>
      </c>
    </row>
    <row r="42">
      <c r="A42" s="7" t="n"/>
      <c r="B42" s="7" t="n"/>
      <c r="C42" s="7" t="n"/>
      <c r="D42" s="14">
        <f>IF($A42="","",COUNTIFS(Metrics!$B$5:$B$204,$A42))</f>
        <v/>
      </c>
      <c r="E42" s="14">
        <f>IF($A42="","",COUNTIFS(Metrics!$B$5:$B$204,$A42,Metrics!$H$5:$H$204,"Ahead"))</f>
        <v/>
      </c>
      <c r="F42" s="14">
        <f>IF($A42="","",COUNTIFS(Metrics!$B$5:$B$204,$A42,Metrics!$H$5:$H$204,"On track"))</f>
        <v/>
      </c>
      <c r="G42" s="14">
        <f>IF($A42="","",COUNTIFS(Metrics!$B$5:$B$204,$A42,Metrics!$H$5:$H$204,"Behind"))</f>
        <v/>
      </c>
    </row>
    <row r="43">
      <c r="A43" s="7" t="n"/>
      <c r="B43" s="7" t="n"/>
      <c r="C43" s="7" t="n"/>
      <c r="D43" s="14">
        <f>IF($A43="","",COUNTIFS(Metrics!$B$5:$B$204,$A43))</f>
        <v/>
      </c>
      <c r="E43" s="14">
        <f>IF($A43="","",COUNTIFS(Metrics!$B$5:$B$204,$A43,Metrics!$H$5:$H$204,"Ahead"))</f>
        <v/>
      </c>
      <c r="F43" s="14">
        <f>IF($A43="","",COUNTIFS(Metrics!$B$5:$B$204,$A43,Metrics!$H$5:$H$204,"On track"))</f>
        <v/>
      </c>
      <c r="G43" s="14">
        <f>IF($A43="","",COUNTIFS(Metrics!$B$5:$B$204,$A43,Metrics!$H$5:$H$204,"Behind"))</f>
        <v/>
      </c>
    </row>
    <row r="44">
      <c r="A44" s="7" t="n"/>
      <c r="B44" s="7" t="n"/>
      <c r="C44" s="7" t="n"/>
      <c r="D44" s="14">
        <f>IF($A44="","",COUNTIFS(Metrics!$B$5:$B$204,$A44))</f>
        <v/>
      </c>
      <c r="E44" s="14">
        <f>IF($A44="","",COUNTIFS(Metrics!$B$5:$B$204,$A44,Metrics!$H$5:$H$204,"Ahead"))</f>
        <v/>
      </c>
      <c r="F44" s="14">
        <f>IF($A44="","",COUNTIFS(Metrics!$B$5:$B$204,$A44,Metrics!$H$5:$H$204,"On track"))</f>
        <v/>
      </c>
      <c r="G44" s="14">
        <f>IF($A44="","",COUNTIFS(Metrics!$B$5:$B$204,$A44,Metrics!$H$5:$H$204,"Behind"))</f>
        <v/>
      </c>
    </row>
    <row r="45">
      <c r="A45" s="7" t="n"/>
      <c r="B45" s="7" t="n"/>
      <c r="C45" s="7" t="n"/>
      <c r="D45" s="14">
        <f>IF($A45="","",COUNTIFS(Metrics!$B$5:$B$204,$A45))</f>
        <v/>
      </c>
      <c r="E45" s="14">
        <f>IF($A45="","",COUNTIFS(Metrics!$B$5:$B$204,$A45,Metrics!$H$5:$H$204,"Ahead"))</f>
        <v/>
      </c>
      <c r="F45" s="14">
        <f>IF($A45="","",COUNTIFS(Metrics!$B$5:$B$204,$A45,Metrics!$H$5:$H$204,"On track"))</f>
        <v/>
      </c>
      <c r="G45" s="14">
        <f>IF($A45="","",COUNTIFS(Metrics!$B$5:$B$204,$A45,Metrics!$H$5:$H$204,"Behind"))</f>
        <v/>
      </c>
    </row>
    <row r="46">
      <c r="A46" s="7" t="n"/>
      <c r="B46" s="7" t="n"/>
      <c r="C46" s="7" t="n"/>
      <c r="D46" s="14">
        <f>IF($A46="","",COUNTIFS(Metrics!$B$5:$B$204,$A46))</f>
        <v/>
      </c>
      <c r="E46" s="14">
        <f>IF($A46="","",COUNTIFS(Metrics!$B$5:$B$204,$A46,Metrics!$H$5:$H$204,"Ahead"))</f>
        <v/>
      </c>
      <c r="F46" s="14">
        <f>IF($A46="","",COUNTIFS(Metrics!$B$5:$B$204,$A46,Metrics!$H$5:$H$204,"On track"))</f>
        <v/>
      </c>
      <c r="G46" s="14">
        <f>IF($A46="","",COUNTIFS(Metrics!$B$5:$B$204,$A46,Metrics!$H$5:$H$204,"Behind"))</f>
        <v/>
      </c>
    </row>
    <row r="47">
      <c r="A47" s="7" t="n"/>
      <c r="B47" s="7" t="n"/>
      <c r="C47" s="7" t="n"/>
      <c r="D47" s="14">
        <f>IF($A47="","",COUNTIFS(Metrics!$B$5:$B$204,$A47))</f>
        <v/>
      </c>
      <c r="E47" s="14">
        <f>IF($A47="","",COUNTIFS(Metrics!$B$5:$B$204,$A47,Metrics!$H$5:$H$204,"Ahead"))</f>
        <v/>
      </c>
      <c r="F47" s="14">
        <f>IF($A47="","",COUNTIFS(Metrics!$B$5:$B$204,$A47,Metrics!$H$5:$H$204,"On track"))</f>
        <v/>
      </c>
      <c r="G47" s="14">
        <f>IF($A47="","",COUNTIFS(Metrics!$B$5:$B$204,$A47,Metrics!$H$5:$H$204,"Behind"))</f>
        <v/>
      </c>
    </row>
    <row r="48">
      <c r="A48" s="7" t="n"/>
      <c r="B48" s="7" t="n"/>
      <c r="C48" s="7" t="n"/>
      <c r="D48" s="14">
        <f>IF($A48="","",COUNTIFS(Metrics!$B$5:$B$204,$A48))</f>
        <v/>
      </c>
      <c r="E48" s="14">
        <f>IF($A48="","",COUNTIFS(Metrics!$B$5:$B$204,$A48,Metrics!$H$5:$H$204,"Ahead"))</f>
        <v/>
      </c>
      <c r="F48" s="14">
        <f>IF($A48="","",COUNTIFS(Metrics!$B$5:$B$204,$A48,Metrics!$H$5:$H$204,"On track"))</f>
        <v/>
      </c>
      <c r="G48" s="14">
        <f>IF($A48="","",COUNTIFS(Metrics!$B$5:$B$204,$A48,Metrics!$H$5:$H$204,"Behind"))</f>
        <v/>
      </c>
    </row>
    <row r="49">
      <c r="A49" s="7" t="n"/>
      <c r="B49" s="7" t="n"/>
      <c r="C49" s="7" t="n"/>
      <c r="D49" s="14">
        <f>IF($A49="","",COUNTIFS(Metrics!$B$5:$B$204,$A49))</f>
        <v/>
      </c>
      <c r="E49" s="14">
        <f>IF($A49="","",COUNTIFS(Metrics!$B$5:$B$204,$A49,Metrics!$H$5:$H$204,"Ahead"))</f>
        <v/>
      </c>
      <c r="F49" s="14">
        <f>IF($A49="","",COUNTIFS(Metrics!$B$5:$B$204,$A49,Metrics!$H$5:$H$204,"On track"))</f>
        <v/>
      </c>
      <c r="G49" s="14">
        <f>IF($A49="","",COUNTIFS(Metrics!$B$5:$B$204,$A49,Metrics!$H$5:$H$204,"Behind"))</f>
        <v/>
      </c>
    </row>
    <row r="50">
      <c r="A50" s="7" t="n"/>
      <c r="B50" s="7" t="n"/>
      <c r="C50" s="7" t="n"/>
      <c r="D50" s="14">
        <f>IF($A50="","",COUNTIFS(Metrics!$B$5:$B$204,$A50))</f>
        <v/>
      </c>
      <c r="E50" s="14">
        <f>IF($A50="","",COUNTIFS(Metrics!$B$5:$B$204,$A50,Metrics!$H$5:$H$204,"Ahead"))</f>
        <v/>
      </c>
      <c r="F50" s="14">
        <f>IF($A50="","",COUNTIFS(Metrics!$B$5:$B$204,$A50,Metrics!$H$5:$H$204,"On track"))</f>
        <v/>
      </c>
      <c r="G50" s="14">
        <f>IF($A50="","",COUNTIFS(Metrics!$B$5:$B$204,$A50,Metrics!$H$5:$H$204,"Behind"))</f>
        <v/>
      </c>
    </row>
    <row r="51">
      <c r="A51" s="7" t="n"/>
      <c r="B51" s="7" t="n"/>
      <c r="C51" s="7" t="n"/>
      <c r="D51" s="14">
        <f>IF($A51="","",COUNTIFS(Metrics!$B$5:$B$204,$A51))</f>
        <v/>
      </c>
      <c r="E51" s="14">
        <f>IF($A51="","",COUNTIFS(Metrics!$B$5:$B$204,$A51,Metrics!$H$5:$H$204,"Ahead"))</f>
        <v/>
      </c>
      <c r="F51" s="14">
        <f>IF($A51="","",COUNTIFS(Metrics!$B$5:$B$204,$A51,Metrics!$H$5:$H$204,"On track"))</f>
        <v/>
      </c>
      <c r="G51" s="14">
        <f>IF($A51="","",COUNTIFS(Metrics!$B$5:$B$204,$A51,Metrics!$H$5:$H$204,"Behind"))</f>
        <v/>
      </c>
    </row>
    <row r="52">
      <c r="A52" s="7" t="n"/>
      <c r="B52" s="7" t="n"/>
      <c r="C52" s="7" t="n"/>
      <c r="D52" s="14">
        <f>IF($A52="","",COUNTIFS(Metrics!$B$5:$B$204,$A52))</f>
        <v/>
      </c>
      <c r="E52" s="14">
        <f>IF($A52="","",COUNTIFS(Metrics!$B$5:$B$204,$A52,Metrics!$H$5:$H$204,"Ahead"))</f>
        <v/>
      </c>
      <c r="F52" s="14">
        <f>IF($A52="","",COUNTIFS(Metrics!$B$5:$B$204,$A52,Metrics!$H$5:$H$204,"On track"))</f>
        <v/>
      </c>
      <c r="G52" s="14">
        <f>IF($A52="","",COUNTIFS(Metrics!$B$5:$B$204,$A52,Metrics!$H$5:$H$204,"Behind"))</f>
        <v/>
      </c>
    </row>
    <row r="53">
      <c r="A53" s="7" t="n"/>
      <c r="B53" s="7" t="n"/>
      <c r="C53" s="7" t="n"/>
      <c r="D53" s="14">
        <f>IF($A53="","",COUNTIFS(Metrics!$B$5:$B$204,$A53))</f>
        <v/>
      </c>
      <c r="E53" s="14">
        <f>IF($A53="","",COUNTIFS(Metrics!$B$5:$B$204,$A53,Metrics!$H$5:$H$204,"Ahead"))</f>
        <v/>
      </c>
      <c r="F53" s="14">
        <f>IF($A53="","",COUNTIFS(Metrics!$B$5:$B$204,$A53,Metrics!$H$5:$H$204,"On track"))</f>
        <v/>
      </c>
      <c r="G53" s="14">
        <f>IF($A53="","",COUNTIFS(Metrics!$B$5:$B$204,$A53,Metrics!$H$5:$H$204,"Behind"))</f>
        <v/>
      </c>
    </row>
    <row r="54">
      <c r="A54" s="7" t="n"/>
      <c r="B54" s="7" t="n"/>
      <c r="C54" s="7" t="n"/>
      <c r="D54" s="14">
        <f>IF($A54="","",COUNTIFS(Metrics!$B$5:$B$204,$A54))</f>
        <v/>
      </c>
      <c r="E54" s="14">
        <f>IF($A54="","",COUNTIFS(Metrics!$B$5:$B$204,$A54,Metrics!$H$5:$H$204,"Ahead"))</f>
        <v/>
      </c>
      <c r="F54" s="14">
        <f>IF($A54="","",COUNTIFS(Metrics!$B$5:$B$204,$A54,Metrics!$H$5:$H$204,"On track"))</f>
        <v/>
      </c>
      <c r="G54" s="14">
        <f>IF($A54="","",COUNTIFS(Metrics!$B$5:$B$204,$A54,Metrics!$H$5:$H$204,"Behind"))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30" customWidth="1" min="4" max="4"/>
  </cols>
  <sheetData>
    <row r="1">
      <c r="A1" s="1" t="inlineStr">
        <is>
          <t>Prior year</t>
        </is>
      </c>
    </row>
    <row r="2">
      <c r="A2" s="2" t="inlineStr">
        <is>
          <t>Last year's actuals, keyed on the CURRENT period label so the lookup lines up.</t>
        </is>
      </c>
    </row>
    <row r="4">
      <c r="A4" s="6" t="inlineStr">
        <is>
          <t>Metric</t>
        </is>
      </c>
      <c r="B4" s="6" t="inlineStr">
        <is>
          <t>Month</t>
        </is>
      </c>
      <c r="C4" s="6" t="inlineStr">
        <is>
          <t>Actual</t>
        </is>
      </c>
      <c r="D4" s="6" t="inlineStr">
        <is>
          <t>Key</t>
        </is>
      </c>
      <c r="F4" s="2" t="inlineStr">
        <is>
          <t>Month here is the period you are comparing TO (2026-01), and Actual is what that metric did a year earlier.</t>
        </is>
      </c>
    </row>
    <row r="5">
      <c r="A5" s="7" t="inlineStr">
        <is>
          <t>Revenue</t>
        </is>
      </c>
      <c r="B5" s="7" t="inlineStr">
        <is>
          <t>2026-01</t>
        </is>
      </c>
      <c r="C5" s="8" t="n">
        <v>1142000</v>
      </c>
      <c r="D5" s="10">
        <f>IF($A5="","",$A5&amp;"|"&amp;$B5)</f>
        <v/>
      </c>
    </row>
    <row r="6">
      <c r="A6" s="7" t="inlineStr">
        <is>
          <t>Gross margin %</t>
        </is>
      </c>
      <c r="B6" s="7" t="inlineStr">
        <is>
          <t>2026-01</t>
        </is>
      </c>
      <c r="C6" s="12" t="n">
        <v>0.601</v>
      </c>
      <c r="D6" s="10">
        <f>IF($A6="","",$A6&amp;"|"&amp;$B6)</f>
        <v/>
      </c>
    </row>
    <row r="7">
      <c r="A7" s="7" t="inlineStr">
        <is>
          <t>Churn %</t>
        </is>
      </c>
      <c r="B7" s="7" t="inlineStr">
        <is>
          <t>2026-01</t>
        </is>
      </c>
      <c r="C7" s="12" t="n">
        <v>0.031</v>
      </c>
      <c r="D7" s="10">
        <f>IF($A7="","",$A7&amp;"|"&amp;$B7)</f>
        <v/>
      </c>
    </row>
    <row r="8">
      <c r="A8" s="7" t="inlineStr">
        <is>
          <t>Headcount</t>
        </is>
      </c>
      <c r="B8" s="7" t="inlineStr">
        <is>
          <t>2026-01</t>
        </is>
      </c>
      <c r="C8" s="13" t="n">
        <v>44</v>
      </c>
      <c r="D8" s="10">
        <f>IF($A8="","",$A8&amp;"|"&amp;$B8)</f>
        <v/>
      </c>
    </row>
    <row r="9">
      <c r="A9" s="7" t="n"/>
      <c r="B9" s="7" t="n"/>
      <c r="C9" s="8" t="n"/>
      <c r="D9" s="10">
        <f>IF($A9="","",$A9&amp;"|"&amp;$B9)</f>
        <v/>
      </c>
    </row>
    <row r="10">
      <c r="A10" s="7" t="n"/>
      <c r="B10" s="7" t="n"/>
      <c r="C10" s="8" t="n"/>
      <c r="D10" s="10">
        <f>IF($A10="","",$A10&amp;"|"&amp;$B10)</f>
        <v/>
      </c>
    </row>
    <row r="11">
      <c r="A11" s="7" t="n"/>
      <c r="B11" s="7" t="n"/>
      <c r="C11" s="8" t="n"/>
      <c r="D11" s="10">
        <f>IF($A11="","",$A11&amp;"|"&amp;$B11)</f>
        <v/>
      </c>
    </row>
    <row r="12">
      <c r="A12" s="7" t="n"/>
      <c r="B12" s="7" t="n"/>
      <c r="C12" s="8" t="n"/>
      <c r="D12" s="10">
        <f>IF($A12="","",$A12&amp;"|"&amp;$B12)</f>
        <v/>
      </c>
    </row>
    <row r="13">
      <c r="A13" s="7" t="n"/>
      <c r="B13" s="7" t="n"/>
      <c r="C13" s="8" t="n"/>
      <c r="D13" s="10">
        <f>IF($A13="","",$A13&amp;"|"&amp;$B13)</f>
        <v/>
      </c>
    </row>
    <row r="14">
      <c r="A14" s="7" t="n"/>
      <c r="B14" s="7" t="n"/>
      <c r="C14" s="8" t="n"/>
      <c r="D14" s="10">
        <f>IF($A14="","",$A14&amp;"|"&amp;$B14)</f>
        <v/>
      </c>
    </row>
    <row r="15">
      <c r="A15" s="7" t="n"/>
      <c r="B15" s="7" t="n"/>
      <c r="C15" s="8" t="n"/>
      <c r="D15" s="10">
        <f>IF($A15="","",$A15&amp;"|"&amp;$B15)</f>
        <v/>
      </c>
    </row>
    <row r="16">
      <c r="A16" s="7" t="n"/>
      <c r="B16" s="7" t="n"/>
      <c r="C16" s="8" t="n"/>
      <c r="D16" s="10">
        <f>IF($A16="","",$A16&amp;"|"&amp;$B16)</f>
        <v/>
      </c>
    </row>
    <row r="17">
      <c r="A17" s="7" t="n"/>
      <c r="B17" s="7" t="n"/>
      <c r="C17" s="8" t="n"/>
      <c r="D17" s="10">
        <f>IF($A17="","",$A17&amp;"|"&amp;$B17)</f>
        <v/>
      </c>
    </row>
    <row r="18">
      <c r="A18" s="7" t="n"/>
      <c r="B18" s="7" t="n"/>
      <c r="C18" s="8" t="n"/>
      <c r="D18" s="10">
        <f>IF($A18="","",$A18&amp;"|"&amp;$B18)</f>
        <v/>
      </c>
    </row>
    <row r="19">
      <c r="A19" s="7" t="n"/>
      <c r="B19" s="7" t="n"/>
      <c r="C19" s="8" t="n"/>
      <c r="D19" s="10">
        <f>IF($A19="","",$A19&amp;"|"&amp;$B19)</f>
        <v/>
      </c>
    </row>
    <row r="20">
      <c r="A20" s="7" t="n"/>
      <c r="B20" s="7" t="n"/>
      <c r="C20" s="8" t="n"/>
      <c r="D20" s="10">
        <f>IF($A20="","",$A20&amp;"|"&amp;$B20)</f>
        <v/>
      </c>
    </row>
    <row r="21">
      <c r="A21" s="7" t="n"/>
      <c r="B21" s="7" t="n"/>
      <c r="C21" s="8" t="n"/>
      <c r="D21" s="10">
        <f>IF($A21="","",$A21&amp;"|"&amp;$B21)</f>
        <v/>
      </c>
    </row>
    <row r="22">
      <c r="A22" s="7" t="n"/>
      <c r="B22" s="7" t="n"/>
      <c r="C22" s="8" t="n"/>
      <c r="D22" s="10">
        <f>IF($A22="","",$A22&amp;"|"&amp;$B22)</f>
        <v/>
      </c>
    </row>
    <row r="23">
      <c r="A23" s="7" t="n"/>
      <c r="B23" s="7" t="n"/>
      <c r="C23" s="8" t="n"/>
      <c r="D23" s="10">
        <f>IF($A23="","",$A23&amp;"|"&amp;$B23)</f>
        <v/>
      </c>
    </row>
    <row r="24">
      <c r="A24" s="7" t="n"/>
      <c r="B24" s="7" t="n"/>
      <c r="C24" s="8" t="n"/>
      <c r="D24" s="10">
        <f>IF($A24="","",$A24&amp;"|"&amp;$B24)</f>
        <v/>
      </c>
    </row>
    <row r="25">
      <c r="A25" s="7" t="n"/>
      <c r="B25" s="7" t="n"/>
      <c r="C25" s="8" t="n"/>
      <c r="D25" s="10">
        <f>IF($A25="","",$A25&amp;"|"&amp;$B25)</f>
        <v/>
      </c>
    </row>
    <row r="26">
      <c r="A26" s="7" t="n"/>
      <c r="B26" s="7" t="n"/>
      <c r="C26" s="8" t="n"/>
      <c r="D26" s="10">
        <f>IF($A26="","",$A26&amp;"|"&amp;$B26)</f>
        <v/>
      </c>
    </row>
    <row r="27">
      <c r="A27" s="7" t="n"/>
      <c r="B27" s="7" t="n"/>
      <c r="C27" s="8" t="n"/>
      <c r="D27" s="10">
        <f>IF($A27="","",$A27&amp;"|"&amp;$B27)</f>
        <v/>
      </c>
    </row>
    <row r="28">
      <c r="A28" s="7" t="n"/>
      <c r="B28" s="7" t="n"/>
      <c r="C28" s="8" t="n"/>
      <c r="D28" s="10">
        <f>IF($A28="","",$A28&amp;"|"&amp;$B28)</f>
        <v/>
      </c>
    </row>
    <row r="29">
      <c r="A29" s="7" t="n"/>
      <c r="B29" s="7" t="n"/>
      <c r="C29" s="8" t="n"/>
      <c r="D29" s="10">
        <f>IF($A29="","",$A29&amp;"|"&amp;$B29)</f>
        <v/>
      </c>
    </row>
    <row r="30">
      <c r="A30" s="7" t="n"/>
      <c r="B30" s="7" t="n"/>
      <c r="C30" s="8" t="n"/>
      <c r="D30" s="10">
        <f>IF($A30="","",$A30&amp;"|"&amp;$B30)</f>
        <v/>
      </c>
    </row>
    <row r="31">
      <c r="A31" s="7" t="n"/>
      <c r="B31" s="7" t="n"/>
      <c r="C31" s="8" t="n"/>
      <c r="D31" s="10">
        <f>IF($A31="","",$A31&amp;"|"&amp;$B31)</f>
        <v/>
      </c>
    </row>
    <row r="32">
      <c r="A32" s="7" t="n"/>
      <c r="B32" s="7" t="n"/>
      <c r="C32" s="8" t="n"/>
      <c r="D32" s="10">
        <f>IF($A32="","",$A32&amp;"|"&amp;$B32)</f>
        <v/>
      </c>
    </row>
    <row r="33">
      <c r="A33" s="7" t="n"/>
      <c r="B33" s="7" t="n"/>
      <c r="C33" s="8" t="n"/>
      <c r="D33" s="10">
        <f>IF($A33="","",$A33&amp;"|"&amp;$B33)</f>
        <v/>
      </c>
    </row>
    <row r="34">
      <c r="A34" s="7" t="n"/>
      <c r="B34" s="7" t="n"/>
      <c r="C34" s="8" t="n"/>
      <c r="D34" s="10">
        <f>IF($A34="","",$A34&amp;"|"&amp;$B34)</f>
        <v/>
      </c>
    </row>
    <row r="35">
      <c r="A35" s="7" t="n"/>
      <c r="B35" s="7" t="n"/>
      <c r="C35" s="8" t="n"/>
      <c r="D35" s="10">
        <f>IF($A35="","",$A35&amp;"|"&amp;$B35)</f>
        <v/>
      </c>
    </row>
    <row r="36">
      <c r="A36" s="7" t="n"/>
      <c r="B36" s="7" t="n"/>
      <c r="C36" s="8" t="n"/>
      <c r="D36" s="10">
        <f>IF($A36="","",$A36&amp;"|"&amp;$B36)</f>
        <v/>
      </c>
    </row>
    <row r="37">
      <c r="A37" s="7" t="n"/>
      <c r="B37" s="7" t="n"/>
      <c r="C37" s="8" t="n"/>
      <c r="D37" s="10">
        <f>IF($A37="","",$A37&amp;"|"&amp;$B37)</f>
        <v/>
      </c>
    </row>
    <row r="38">
      <c r="A38" s="7" t="n"/>
      <c r="B38" s="7" t="n"/>
      <c r="C38" s="8" t="n"/>
      <c r="D38" s="10">
        <f>IF($A38="","",$A38&amp;"|"&amp;$B38)</f>
        <v/>
      </c>
    </row>
    <row r="39">
      <c r="A39" s="7" t="n"/>
      <c r="B39" s="7" t="n"/>
      <c r="C39" s="8" t="n"/>
      <c r="D39" s="10">
        <f>IF($A39="","",$A39&amp;"|"&amp;$B39)</f>
        <v/>
      </c>
    </row>
    <row r="40">
      <c r="A40" s="7" t="n"/>
      <c r="B40" s="7" t="n"/>
      <c r="C40" s="8" t="n"/>
      <c r="D40" s="10">
        <f>IF($A40="","",$A40&amp;"|"&amp;$B40)</f>
        <v/>
      </c>
    </row>
    <row r="41">
      <c r="A41" s="7" t="n"/>
      <c r="B41" s="7" t="n"/>
      <c r="C41" s="8" t="n"/>
      <c r="D41" s="10">
        <f>IF($A41="","",$A41&amp;"|"&amp;$B41)</f>
        <v/>
      </c>
    </row>
    <row r="42">
      <c r="A42" s="7" t="n"/>
      <c r="B42" s="7" t="n"/>
      <c r="C42" s="8" t="n"/>
      <c r="D42" s="10">
        <f>IF($A42="","",$A42&amp;"|"&amp;$B42)</f>
        <v/>
      </c>
    </row>
    <row r="43">
      <c r="A43" s="7" t="n"/>
      <c r="B43" s="7" t="n"/>
      <c r="C43" s="8" t="n"/>
      <c r="D43" s="10">
        <f>IF($A43="","",$A43&amp;"|"&amp;$B43)</f>
        <v/>
      </c>
    </row>
    <row r="44">
      <c r="A44" s="7" t="n"/>
      <c r="B44" s="7" t="n"/>
      <c r="C44" s="8" t="n"/>
      <c r="D44" s="10">
        <f>IF($A44="","",$A44&amp;"|"&amp;$B44)</f>
        <v/>
      </c>
    </row>
    <row r="45">
      <c r="A45" s="7" t="n"/>
      <c r="B45" s="7" t="n"/>
      <c r="C45" s="8" t="n"/>
      <c r="D45" s="10">
        <f>IF($A45="","",$A45&amp;"|"&amp;$B45)</f>
        <v/>
      </c>
    </row>
    <row r="46">
      <c r="A46" s="7" t="n"/>
      <c r="B46" s="7" t="n"/>
      <c r="C46" s="8" t="n"/>
      <c r="D46" s="10">
        <f>IF($A46="","",$A46&amp;"|"&amp;$B46)</f>
        <v/>
      </c>
    </row>
    <row r="47">
      <c r="A47" s="7" t="n"/>
      <c r="B47" s="7" t="n"/>
      <c r="C47" s="8" t="n"/>
      <c r="D47" s="10">
        <f>IF($A47="","",$A47&amp;"|"&amp;$B47)</f>
        <v/>
      </c>
    </row>
    <row r="48">
      <c r="A48" s="7" t="n"/>
      <c r="B48" s="7" t="n"/>
      <c r="C48" s="8" t="n"/>
      <c r="D48" s="10">
        <f>IF($A48="","",$A48&amp;"|"&amp;$B48)</f>
        <v/>
      </c>
    </row>
    <row r="49">
      <c r="A49" s="7" t="n"/>
      <c r="B49" s="7" t="n"/>
      <c r="C49" s="8" t="n"/>
      <c r="D49" s="10">
        <f>IF($A49="","",$A49&amp;"|"&amp;$B49)</f>
        <v/>
      </c>
    </row>
    <row r="50">
      <c r="A50" s="7" t="n"/>
      <c r="B50" s="7" t="n"/>
      <c r="C50" s="8" t="n"/>
      <c r="D50" s="10">
        <f>IF($A50="","",$A50&amp;"|"&amp;$B50)</f>
        <v/>
      </c>
    </row>
    <row r="51">
      <c r="A51" s="7" t="n"/>
      <c r="B51" s="7" t="n"/>
      <c r="C51" s="8" t="n"/>
      <c r="D51" s="10">
        <f>IF($A51="","",$A51&amp;"|"&amp;$B51)</f>
        <v/>
      </c>
    </row>
    <row r="52">
      <c r="A52" s="7" t="n"/>
      <c r="B52" s="7" t="n"/>
      <c r="C52" s="8" t="n"/>
      <c r="D52" s="10">
        <f>IF($A52="","",$A52&amp;"|"&amp;$B52)</f>
        <v/>
      </c>
    </row>
    <row r="53">
      <c r="A53" s="7" t="n"/>
      <c r="B53" s="7" t="n"/>
      <c r="C53" s="8" t="n"/>
      <c r="D53" s="10">
        <f>IF($A53="","",$A53&amp;"|"&amp;$B53)</f>
        <v/>
      </c>
    </row>
    <row r="54">
      <c r="A54" s="7" t="n"/>
      <c r="B54" s="7" t="n"/>
      <c r="C54" s="8" t="n"/>
      <c r="D54" s="10">
        <f>IF($A54="","",$A54&amp;"|"&amp;$B54)</f>
        <v/>
      </c>
    </row>
    <row r="55">
      <c r="A55" s="7" t="n"/>
      <c r="B55" s="7" t="n"/>
      <c r="C55" s="8" t="n"/>
      <c r="D55" s="10">
        <f>IF($A55="","",$A55&amp;"|"&amp;$B55)</f>
        <v/>
      </c>
    </row>
    <row r="56">
      <c r="A56" s="7" t="n"/>
      <c r="B56" s="7" t="n"/>
      <c r="C56" s="8" t="n"/>
      <c r="D56" s="10">
        <f>IF($A56="","",$A56&amp;"|"&amp;$B56)</f>
        <v/>
      </c>
    </row>
    <row r="57">
      <c r="A57" s="7" t="n"/>
      <c r="B57" s="7" t="n"/>
      <c r="C57" s="8" t="n"/>
      <c r="D57" s="10">
        <f>IF($A57="","",$A57&amp;"|"&amp;$B57)</f>
        <v/>
      </c>
    </row>
    <row r="58">
      <c r="A58" s="7" t="n"/>
      <c r="B58" s="7" t="n"/>
      <c r="C58" s="8" t="n"/>
      <c r="D58" s="10">
        <f>IF($A58="","",$A58&amp;"|"&amp;$B58)</f>
        <v/>
      </c>
    </row>
    <row r="59">
      <c r="A59" s="7" t="n"/>
      <c r="B59" s="7" t="n"/>
      <c r="C59" s="8" t="n"/>
      <c r="D59" s="10">
        <f>IF($A59="","",$A59&amp;"|"&amp;$B59)</f>
        <v/>
      </c>
    </row>
    <row r="60">
      <c r="A60" s="7" t="n"/>
      <c r="B60" s="7" t="n"/>
      <c r="C60" s="8" t="n"/>
      <c r="D60" s="10">
        <f>IF($A60="","",$A60&amp;"|"&amp;$B60)</f>
        <v/>
      </c>
    </row>
    <row r="61">
      <c r="A61" s="7" t="n"/>
      <c r="B61" s="7" t="n"/>
      <c r="C61" s="8" t="n"/>
      <c r="D61" s="10">
        <f>IF($A61="","",$A61&amp;"|"&amp;$B61)</f>
        <v/>
      </c>
    </row>
    <row r="62">
      <c r="A62" s="7" t="n"/>
      <c r="B62" s="7" t="n"/>
      <c r="C62" s="8" t="n"/>
      <c r="D62" s="10">
        <f>IF($A62="","",$A62&amp;"|"&amp;$B62)</f>
        <v/>
      </c>
    </row>
    <row r="63">
      <c r="A63" s="7" t="n"/>
      <c r="B63" s="7" t="n"/>
      <c r="C63" s="8" t="n"/>
      <c r="D63" s="10">
        <f>IF($A63="","",$A63&amp;"|"&amp;$B63)</f>
        <v/>
      </c>
    </row>
    <row r="64">
      <c r="A64" s="7" t="n"/>
      <c r="B64" s="7" t="n"/>
      <c r="C64" s="8" t="n"/>
      <c r="D64" s="10">
        <f>IF($A64="","",$A64&amp;"|"&amp;$B64)</f>
        <v/>
      </c>
    </row>
    <row r="65">
      <c r="A65" s="7" t="n"/>
      <c r="B65" s="7" t="n"/>
      <c r="C65" s="8" t="n"/>
      <c r="D65" s="10">
        <f>IF($A65="","",$A65&amp;"|"&amp;$B65)</f>
        <v/>
      </c>
    </row>
    <row r="66">
      <c r="A66" s="7" t="n"/>
      <c r="B66" s="7" t="n"/>
      <c r="C66" s="8" t="n"/>
      <c r="D66" s="10">
        <f>IF($A66="","",$A66&amp;"|"&amp;$B66)</f>
        <v/>
      </c>
    </row>
    <row r="67">
      <c r="A67" s="7" t="n"/>
      <c r="B67" s="7" t="n"/>
      <c r="C67" s="8" t="n"/>
      <c r="D67" s="10">
        <f>IF($A67="","",$A67&amp;"|"&amp;$B67)</f>
        <v/>
      </c>
    </row>
    <row r="68">
      <c r="A68" s="7" t="n"/>
      <c r="B68" s="7" t="n"/>
      <c r="C68" s="8" t="n"/>
      <c r="D68" s="10">
        <f>IF($A68="","",$A68&amp;"|"&amp;$B68)</f>
        <v/>
      </c>
    </row>
    <row r="69">
      <c r="A69" s="7" t="n"/>
      <c r="B69" s="7" t="n"/>
      <c r="C69" s="8" t="n"/>
      <c r="D69" s="10">
        <f>IF($A69="","",$A69&amp;"|"&amp;$B69)</f>
        <v/>
      </c>
    </row>
    <row r="70">
      <c r="A70" s="7" t="n"/>
      <c r="B70" s="7" t="n"/>
      <c r="C70" s="8" t="n"/>
      <c r="D70" s="10">
        <f>IF($A70="","",$A70&amp;"|"&amp;$B70)</f>
        <v/>
      </c>
    </row>
    <row r="71">
      <c r="A71" s="7" t="n"/>
      <c r="B71" s="7" t="n"/>
      <c r="C71" s="8" t="n"/>
      <c r="D71" s="10">
        <f>IF($A71="","",$A71&amp;"|"&amp;$B71)</f>
        <v/>
      </c>
    </row>
    <row r="72">
      <c r="A72" s="7" t="n"/>
      <c r="B72" s="7" t="n"/>
      <c r="C72" s="8" t="n"/>
      <c r="D72" s="10">
        <f>IF($A72="","",$A72&amp;"|"&amp;$B72)</f>
        <v/>
      </c>
    </row>
    <row r="73">
      <c r="A73" s="7" t="n"/>
      <c r="B73" s="7" t="n"/>
      <c r="C73" s="8" t="n"/>
      <c r="D73" s="10">
        <f>IF($A73="","",$A73&amp;"|"&amp;$B73)</f>
        <v/>
      </c>
    </row>
    <row r="74">
      <c r="A74" s="7" t="n"/>
      <c r="B74" s="7" t="n"/>
      <c r="C74" s="8" t="n"/>
      <c r="D74" s="10">
        <f>IF($A74="","",$A74&amp;"|"&amp;$B74)</f>
        <v/>
      </c>
    </row>
    <row r="75">
      <c r="A75" s="7" t="n"/>
      <c r="B75" s="7" t="n"/>
      <c r="C75" s="8" t="n"/>
      <c r="D75" s="10">
        <f>IF($A75="","",$A75&amp;"|"&amp;$B75)</f>
        <v/>
      </c>
    </row>
    <row r="76">
      <c r="A76" s="7" t="n"/>
      <c r="B76" s="7" t="n"/>
      <c r="C76" s="8" t="n"/>
      <c r="D76" s="10">
        <f>IF($A76="","",$A76&amp;"|"&amp;$B76)</f>
        <v/>
      </c>
    </row>
    <row r="77">
      <c r="A77" s="7" t="n"/>
      <c r="B77" s="7" t="n"/>
      <c r="C77" s="8" t="n"/>
      <c r="D77" s="10">
        <f>IF($A77="","",$A77&amp;"|"&amp;$B77)</f>
        <v/>
      </c>
    </row>
    <row r="78">
      <c r="A78" s="7" t="n"/>
      <c r="B78" s="7" t="n"/>
      <c r="C78" s="8" t="n"/>
      <c r="D78" s="10">
        <f>IF($A78="","",$A78&amp;"|"&amp;$B78)</f>
        <v/>
      </c>
    </row>
    <row r="79">
      <c r="A79" s="7" t="n"/>
      <c r="B79" s="7" t="n"/>
      <c r="C79" s="8" t="n"/>
      <c r="D79" s="10">
        <f>IF($A79="","",$A79&amp;"|"&amp;$B79)</f>
        <v/>
      </c>
    </row>
    <row r="80">
      <c r="A80" s="7" t="n"/>
      <c r="B80" s="7" t="n"/>
      <c r="C80" s="8" t="n"/>
      <c r="D80" s="10">
        <f>IF($A80="","",$A80&amp;"|"&amp;$B80)</f>
        <v/>
      </c>
    </row>
    <row r="81">
      <c r="A81" s="7" t="n"/>
      <c r="B81" s="7" t="n"/>
      <c r="C81" s="8" t="n"/>
      <c r="D81" s="10">
        <f>IF($A81="","",$A81&amp;"|"&amp;$B81)</f>
        <v/>
      </c>
    </row>
    <row r="82">
      <c r="A82" s="7" t="n"/>
      <c r="B82" s="7" t="n"/>
      <c r="C82" s="8" t="n"/>
      <c r="D82" s="10">
        <f>IF($A82="","",$A82&amp;"|"&amp;$B82)</f>
        <v/>
      </c>
    </row>
    <row r="83">
      <c r="A83" s="7" t="n"/>
      <c r="B83" s="7" t="n"/>
      <c r="C83" s="8" t="n"/>
      <c r="D83" s="10">
        <f>IF($A83="","",$A83&amp;"|"&amp;$B83)</f>
        <v/>
      </c>
    </row>
    <row r="84">
      <c r="A84" s="7" t="n"/>
      <c r="B84" s="7" t="n"/>
      <c r="C84" s="8" t="n"/>
      <c r="D84" s="10">
        <f>IF($A84="","",$A84&amp;"|"&amp;$B84)</f>
        <v/>
      </c>
    </row>
    <row r="85">
      <c r="A85" s="7" t="n"/>
      <c r="B85" s="7" t="n"/>
      <c r="C85" s="8" t="n"/>
      <c r="D85" s="10">
        <f>IF($A85="","",$A85&amp;"|"&amp;$B85)</f>
        <v/>
      </c>
    </row>
    <row r="86">
      <c r="A86" s="7" t="n"/>
      <c r="B86" s="7" t="n"/>
      <c r="C86" s="8" t="n"/>
      <c r="D86" s="10">
        <f>IF($A86="","",$A86&amp;"|"&amp;$B86)</f>
        <v/>
      </c>
    </row>
    <row r="87">
      <c r="A87" s="7" t="n"/>
      <c r="B87" s="7" t="n"/>
      <c r="C87" s="8" t="n"/>
      <c r="D87" s="10">
        <f>IF($A87="","",$A87&amp;"|"&amp;$B87)</f>
        <v/>
      </c>
    </row>
    <row r="88">
      <c r="A88" s="7" t="n"/>
      <c r="B88" s="7" t="n"/>
      <c r="C88" s="8" t="n"/>
      <c r="D88" s="10">
        <f>IF($A88="","",$A88&amp;"|"&amp;$B88)</f>
        <v/>
      </c>
    </row>
    <row r="89">
      <c r="A89" s="7" t="n"/>
      <c r="B89" s="7" t="n"/>
      <c r="C89" s="8" t="n"/>
      <c r="D89" s="10">
        <f>IF($A89="","",$A89&amp;"|"&amp;$B89)</f>
        <v/>
      </c>
    </row>
    <row r="90">
      <c r="A90" s="7" t="n"/>
      <c r="B90" s="7" t="n"/>
      <c r="C90" s="8" t="n"/>
      <c r="D90" s="10">
        <f>IF($A90="","",$A90&amp;"|"&amp;$B90)</f>
        <v/>
      </c>
    </row>
    <row r="91">
      <c r="A91" s="7" t="n"/>
      <c r="B91" s="7" t="n"/>
      <c r="C91" s="8" t="n"/>
      <c r="D91" s="10">
        <f>IF($A91="","",$A91&amp;"|"&amp;$B91)</f>
        <v/>
      </c>
    </row>
    <row r="92">
      <c r="A92" s="7" t="n"/>
      <c r="B92" s="7" t="n"/>
      <c r="C92" s="8" t="n"/>
      <c r="D92" s="10">
        <f>IF($A92="","",$A92&amp;"|"&amp;$B92)</f>
        <v/>
      </c>
    </row>
    <row r="93">
      <c r="A93" s="7" t="n"/>
      <c r="B93" s="7" t="n"/>
      <c r="C93" s="8" t="n"/>
      <c r="D93" s="10">
        <f>IF($A93="","",$A93&amp;"|"&amp;$B93)</f>
        <v/>
      </c>
    </row>
    <row r="94">
      <c r="A94" s="7" t="n"/>
      <c r="B94" s="7" t="n"/>
      <c r="C94" s="8" t="n"/>
      <c r="D94" s="10">
        <f>IF($A94="","",$A94&amp;"|"&amp;$B94)</f>
        <v/>
      </c>
    </row>
    <row r="95">
      <c r="A95" s="7" t="n"/>
      <c r="B95" s="7" t="n"/>
      <c r="C95" s="8" t="n"/>
      <c r="D95" s="10">
        <f>IF($A95="","",$A95&amp;"|"&amp;$B95)</f>
        <v/>
      </c>
    </row>
    <row r="96">
      <c r="A96" s="7" t="n"/>
      <c r="B96" s="7" t="n"/>
      <c r="C96" s="8" t="n"/>
      <c r="D96" s="10">
        <f>IF($A96="","",$A96&amp;"|"&amp;$B96)</f>
        <v/>
      </c>
    </row>
    <row r="97">
      <c r="A97" s="7" t="n"/>
      <c r="B97" s="7" t="n"/>
      <c r="C97" s="8" t="n"/>
      <c r="D97" s="10">
        <f>IF($A97="","",$A97&amp;"|"&amp;$B97)</f>
        <v/>
      </c>
    </row>
    <row r="98">
      <c r="A98" s="7" t="n"/>
      <c r="B98" s="7" t="n"/>
      <c r="C98" s="8" t="n"/>
      <c r="D98" s="10">
        <f>IF($A98="","",$A98&amp;"|"&amp;$B98)</f>
        <v/>
      </c>
    </row>
    <row r="99">
      <c r="A99" s="7" t="n"/>
      <c r="B99" s="7" t="n"/>
      <c r="C99" s="8" t="n"/>
      <c r="D99" s="10">
        <f>IF($A99="","",$A99&amp;"|"&amp;$B99)</f>
        <v/>
      </c>
    </row>
    <row r="100">
      <c r="A100" s="7" t="n"/>
      <c r="B100" s="7" t="n"/>
      <c r="C100" s="8" t="n"/>
      <c r="D100" s="10">
        <f>IF($A100="","",$A100&amp;"|"&amp;$B100)</f>
        <v/>
      </c>
    </row>
    <row r="101">
      <c r="A101" s="7" t="n"/>
      <c r="B101" s="7" t="n"/>
      <c r="C101" s="8" t="n"/>
      <c r="D101" s="10">
        <f>IF($A101="","",$A101&amp;"|"&amp;$B101)</f>
        <v/>
      </c>
    </row>
    <row r="102">
      <c r="A102" s="7" t="n"/>
      <c r="B102" s="7" t="n"/>
      <c r="C102" s="8" t="n"/>
      <c r="D102" s="10">
        <f>IF($A102="","",$A102&amp;"|"&amp;$B102)</f>
        <v/>
      </c>
    </row>
    <row r="103">
      <c r="A103" s="7" t="n"/>
      <c r="B103" s="7" t="n"/>
      <c r="C103" s="8" t="n"/>
      <c r="D103" s="10">
        <f>IF($A103="","",$A103&amp;"|"&amp;$B103)</f>
        <v/>
      </c>
    </row>
    <row r="104">
      <c r="A104" s="7" t="n"/>
      <c r="B104" s="7" t="n"/>
      <c r="C104" s="8" t="n"/>
      <c r="D104" s="10">
        <f>IF($A104="","",$A104&amp;"|"&amp;$B104)</f>
        <v/>
      </c>
    </row>
    <row r="105">
      <c r="A105" s="7" t="n"/>
      <c r="B105" s="7" t="n"/>
      <c r="C105" s="8" t="n"/>
      <c r="D105" s="10">
        <f>IF($A105="","",$A105&amp;"|"&amp;$B105)</f>
        <v/>
      </c>
    </row>
    <row r="106">
      <c r="A106" s="7" t="n"/>
      <c r="B106" s="7" t="n"/>
      <c r="C106" s="8" t="n"/>
      <c r="D106" s="10">
        <f>IF($A106="","",$A106&amp;"|"&amp;$B106)</f>
        <v/>
      </c>
    </row>
    <row r="107">
      <c r="A107" s="7" t="n"/>
      <c r="B107" s="7" t="n"/>
      <c r="C107" s="8" t="n"/>
      <c r="D107" s="10">
        <f>IF($A107="","",$A107&amp;"|"&amp;$B107)</f>
        <v/>
      </c>
    </row>
    <row r="108">
      <c r="A108" s="7" t="n"/>
      <c r="B108" s="7" t="n"/>
      <c r="C108" s="8" t="n"/>
      <c r="D108" s="10">
        <f>IF($A108="","",$A108&amp;"|"&amp;$B108)</f>
        <v/>
      </c>
    </row>
    <row r="109">
      <c r="A109" s="7" t="n"/>
      <c r="B109" s="7" t="n"/>
      <c r="C109" s="8" t="n"/>
      <c r="D109" s="10">
        <f>IF($A109="","",$A109&amp;"|"&amp;$B109)</f>
        <v/>
      </c>
    </row>
    <row r="110">
      <c r="A110" s="7" t="n"/>
      <c r="B110" s="7" t="n"/>
      <c r="C110" s="8" t="n"/>
      <c r="D110" s="10">
        <f>IF($A110="","",$A110&amp;"|"&amp;$B110)</f>
        <v/>
      </c>
    </row>
    <row r="111">
      <c r="A111" s="7" t="n"/>
      <c r="B111" s="7" t="n"/>
      <c r="C111" s="8" t="n"/>
      <c r="D111" s="10">
        <f>IF($A111="","",$A111&amp;"|"&amp;$B111)</f>
        <v/>
      </c>
    </row>
    <row r="112">
      <c r="A112" s="7" t="n"/>
      <c r="B112" s="7" t="n"/>
      <c r="C112" s="8" t="n"/>
      <c r="D112" s="10">
        <f>IF($A112="","",$A112&amp;"|"&amp;$B112)</f>
        <v/>
      </c>
    </row>
    <row r="113">
      <c r="A113" s="7" t="n"/>
      <c r="B113" s="7" t="n"/>
      <c r="C113" s="8" t="n"/>
      <c r="D113" s="10">
        <f>IF($A113="","",$A113&amp;"|"&amp;$B113)</f>
        <v/>
      </c>
    </row>
    <row r="114">
      <c r="A114" s="7" t="n"/>
      <c r="B114" s="7" t="n"/>
      <c r="C114" s="8" t="n"/>
      <c r="D114" s="10">
        <f>IF($A114="","",$A114&amp;"|"&amp;$B114)</f>
        <v/>
      </c>
    </row>
    <row r="115">
      <c r="A115" s="7" t="n"/>
      <c r="B115" s="7" t="n"/>
      <c r="C115" s="8" t="n"/>
      <c r="D115" s="10">
        <f>IF($A115="","",$A115&amp;"|"&amp;$B115)</f>
        <v/>
      </c>
    </row>
    <row r="116">
      <c r="A116" s="7" t="n"/>
      <c r="B116" s="7" t="n"/>
      <c r="C116" s="8" t="n"/>
      <c r="D116" s="10">
        <f>IF($A116="","",$A116&amp;"|"&amp;$B116)</f>
        <v/>
      </c>
    </row>
    <row r="117">
      <c r="A117" s="7" t="n"/>
      <c r="B117" s="7" t="n"/>
      <c r="C117" s="8" t="n"/>
      <c r="D117" s="10">
        <f>IF($A117="","",$A117&amp;"|"&amp;$B117)</f>
        <v/>
      </c>
    </row>
    <row r="118">
      <c r="A118" s="7" t="n"/>
      <c r="B118" s="7" t="n"/>
      <c r="C118" s="8" t="n"/>
      <c r="D118" s="10">
        <f>IF($A118="","",$A118&amp;"|"&amp;$B118)</f>
        <v/>
      </c>
    </row>
    <row r="119">
      <c r="A119" s="7" t="n"/>
      <c r="B119" s="7" t="n"/>
      <c r="C119" s="8" t="n"/>
      <c r="D119" s="10">
        <f>IF($A119="","",$A119&amp;"|"&amp;$B119)</f>
        <v/>
      </c>
    </row>
    <row r="120">
      <c r="A120" s="7" t="n"/>
      <c r="B120" s="7" t="n"/>
      <c r="C120" s="8" t="n"/>
      <c r="D120" s="10">
        <f>IF($A120="","",$A120&amp;"|"&amp;$B120)</f>
        <v/>
      </c>
    </row>
    <row r="121">
      <c r="A121" s="7" t="n"/>
      <c r="B121" s="7" t="n"/>
      <c r="C121" s="8" t="n"/>
      <c r="D121" s="10">
        <f>IF($A121="","",$A121&amp;"|"&amp;$B121)</f>
        <v/>
      </c>
    </row>
    <row r="122">
      <c r="A122" s="7" t="n"/>
      <c r="B122" s="7" t="n"/>
      <c r="C122" s="8" t="n"/>
      <c r="D122" s="10">
        <f>IF($A122="","",$A122&amp;"|"&amp;$B122)</f>
        <v/>
      </c>
    </row>
    <row r="123">
      <c r="A123" s="7" t="n"/>
      <c r="B123" s="7" t="n"/>
      <c r="C123" s="8" t="n"/>
      <c r="D123" s="10">
        <f>IF($A123="","",$A123&amp;"|"&amp;$B123)</f>
        <v/>
      </c>
    </row>
    <row r="124">
      <c r="A124" s="7" t="n"/>
      <c r="B124" s="7" t="n"/>
      <c r="C124" s="8" t="n"/>
      <c r="D124" s="10">
        <f>IF($A124="","",$A124&amp;"|"&amp;$B124)</f>
        <v/>
      </c>
    </row>
    <row r="125">
      <c r="A125" s="7" t="n"/>
      <c r="B125" s="7" t="n"/>
      <c r="C125" s="8" t="n"/>
      <c r="D125" s="10">
        <f>IF($A125="","",$A125&amp;"|"&amp;$B125)</f>
        <v/>
      </c>
    </row>
    <row r="126">
      <c r="A126" s="7" t="n"/>
      <c r="B126" s="7" t="n"/>
      <c r="C126" s="8" t="n"/>
      <c r="D126" s="10">
        <f>IF($A126="","",$A126&amp;"|"&amp;$B126)</f>
        <v/>
      </c>
    </row>
    <row r="127">
      <c r="A127" s="7" t="n"/>
      <c r="B127" s="7" t="n"/>
      <c r="C127" s="8" t="n"/>
      <c r="D127" s="10">
        <f>IF($A127="","",$A127&amp;"|"&amp;$B127)</f>
        <v/>
      </c>
    </row>
    <row r="128">
      <c r="A128" s="7" t="n"/>
      <c r="B128" s="7" t="n"/>
      <c r="C128" s="8" t="n"/>
      <c r="D128" s="10">
        <f>IF($A128="","",$A128&amp;"|"&amp;$B128)</f>
        <v/>
      </c>
    </row>
    <row r="129">
      <c r="A129" s="7" t="n"/>
      <c r="B129" s="7" t="n"/>
      <c r="C129" s="8" t="n"/>
      <c r="D129" s="10">
        <f>IF($A129="","",$A129&amp;"|"&amp;$B129)</f>
        <v/>
      </c>
    </row>
    <row r="130">
      <c r="A130" s="7" t="n"/>
      <c r="B130" s="7" t="n"/>
      <c r="C130" s="8" t="n"/>
      <c r="D130" s="10">
        <f>IF($A130="","",$A130&amp;"|"&amp;$B130)</f>
        <v/>
      </c>
    </row>
    <row r="131">
      <c r="A131" s="7" t="n"/>
      <c r="B131" s="7" t="n"/>
      <c r="C131" s="8" t="n"/>
      <c r="D131" s="10">
        <f>IF($A131="","",$A131&amp;"|"&amp;$B131)</f>
        <v/>
      </c>
    </row>
    <row r="132">
      <c r="A132" s="7" t="n"/>
      <c r="B132" s="7" t="n"/>
      <c r="C132" s="8" t="n"/>
      <c r="D132" s="10">
        <f>IF($A132="","",$A132&amp;"|"&amp;$B132)</f>
        <v/>
      </c>
    </row>
    <row r="133">
      <c r="A133" s="7" t="n"/>
      <c r="B133" s="7" t="n"/>
      <c r="C133" s="8" t="n"/>
      <c r="D133" s="10">
        <f>IF($A133="","",$A133&amp;"|"&amp;$B133)</f>
        <v/>
      </c>
    </row>
    <row r="134">
      <c r="A134" s="7" t="n"/>
      <c r="B134" s="7" t="n"/>
      <c r="C134" s="8" t="n"/>
      <c r="D134" s="10">
        <f>IF($A134="","",$A134&amp;"|"&amp;$B134)</f>
        <v/>
      </c>
    </row>
    <row r="135">
      <c r="A135" s="7" t="n"/>
      <c r="B135" s="7" t="n"/>
      <c r="C135" s="8" t="n"/>
      <c r="D135" s="10">
        <f>IF($A135="","",$A135&amp;"|"&amp;$B135)</f>
        <v/>
      </c>
    </row>
    <row r="136">
      <c r="A136" s="7" t="n"/>
      <c r="B136" s="7" t="n"/>
      <c r="C136" s="8" t="n"/>
      <c r="D136" s="10">
        <f>IF($A136="","",$A136&amp;"|"&amp;$B136)</f>
        <v/>
      </c>
    </row>
    <row r="137">
      <c r="A137" s="7" t="n"/>
      <c r="B137" s="7" t="n"/>
      <c r="C137" s="8" t="n"/>
      <c r="D137" s="10">
        <f>IF($A137="","",$A137&amp;"|"&amp;$B137)</f>
        <v/>
      </c>
    </row>
    <row r="138">
      <c r="A138" s="7" t="n"/>
      <c r="B138" s="7" t="n"/>
      <c r="C138" s="8" t="n"/>
      <c r="D138" s="10">
        <f>IF($A138="","",$A138&amp;"|"&amp;$B138)</f>
        <v/>
      </c>
    </row>
    <row r="139">
      <c r="A139" s="7" t="n"/>
      <c r="B139" s="7" t="n"/>
      <c r="C139" s="8" t="n"/>
      <c r="D139" s="10">
        <f>IF($A139="","",$A139&amp;"|"&amp;$B139)</f>
        <v/>
      </c>
    </row>
    <row r="140">
      <c r="A140" s="7" t="n"/>
      <c r="B140" s="7" t="n"/>
      <c r="C140" s="8" t="n"/>
      <c r="D140" s="10">
        <f>IF($A140="","",$A140&amp;"|"&amp;$B140)</f>
        <v/>
      </c>
    </row>
    <row r="141">
      <c r="A141" s="7" t="n"/>
      <c r="B141" s="7" t="n"/>
      <c r="C141" s="8" t="n"/>
      <c r="D141" s="10">
        <f>IF($A141="","",$A141&amp;"|"&amp;$B141)</f>
        <v/>
      </c>
    </row>
    <row r="142">
      <c r="A142" s="7" t="n"/>
      <c r="B142" s="7" t="n"/>
      <c r="C142" s="8" t="n"/>
      <c r="D142" s="10">
        <f>IF($A142="","",$A142&amp;"|"&amp;$B142)</f>
        <v/>
      </c>
    </row>
    <row r="143">
      <c r="A143" s="7" t="n"/>
      <c r="B143" s="7" t="n"/>
      <c r="C143" s="8" t="n"/>
      <c r="D143" s="10">
        <f>IF($A143="","",$A143&amp;"|"&amp;$B143)</f>
        <v/>
      </c>
    </row>
    <row r="144">
      <c r="A144" s="7" t="n"/>
      <c r="B144" s="7" t="n"/>
      <c r="C144" s="8" t="n"/>
      <c r="D144" s="10">
        <f>IF($A144="","",$A144&amp;"|"&amp;$B144)</f>
        <v/>
      </c>
    </row>
    <row r="145">
      <c r="A145" s="7" t="n"/>
      <c r="B145" s="7" t="n"/>
      <c r="C145" s="8" t="n"/>
      <c r="D145" s="10">
        <f>IF($A145="","",$A145&amp;"|"&amp;$B145)</f>
        <v/>
      </c>
    </row>
    <row r="146">
      <c r="A146" s="7" t="n"/>
      <c r="B146" s="7" t="n"/>
      <c r="C146" s="8" t="n"/>
      <c r="D146" s="10">
        <f>IF($A146="","",$A146&amp;"|"&amp;$B146)</f>
        <v/>
      </c>
    </row>
    <row r="147">
      <c r="A147" s="7" t="n"/>
      <c r="B147" s="7" t="n"/>
      <c r="C147" s="8" t="n"/>
      <c r="D147" s="10">
        <f>IF($A147="","",$A147&amp;"|"&amp;$B147)</f>
        <v/>
      </c>
    </row>
    <row r="148">
      <c r="A148" s="7" t="n"/>
      <c r="B148" s="7" t="n"/>
      <c r="C148" s="8" t="n"/>
      <c r="D148" s="10">
        <f>IF($A148="","",$A148&amp;"|"&amp;$B148)</f>
        <v/>
      </c>
    </row>
    <row r="149">
      <c r="A149" s="7" t="n"/>
      <c r="B149" s="7" t="n"/>
      <c r="C149" s="8" t="n"/>
      <c r="D149" s="10">
        <f>IF($A149="","",$A149&amp;"|"&amp;$B149)</f>
        <v/>
      </c>
    </row>
    <row r="150">
      <c r="A150" s="7" t="n"/>
      <c r="B150" s="7" t="n"/>
      <c r="C150" s="8" t="n"/>
      <c r="D150" s="10">
        <f>IF($A150="","",$A150&amp;"|"&amp;$B150)</f>
        <v/>
      </c>
    </row>
    <row r="151">
      <c r="A151" s="7" t="n"/>
      <c r="B151" s="7" t="n"/>
      <c r="C151" s="8" t="n"/>
      <c r="D151" s="10">
        <f>IF($A151="","",$A151&amp;"|"&amp;$B151)</f>
        <v/>
      </c>
    </row>
    <row r="152">
      <c r="A152" s="7" t="n"/>
      <c r="B152" s="7" t="n"/>
      <c r="C152" s="8" t="n"/>
      <c r="D152" s="10">
        <f>IF($A152="","",$A152&amp;"|"&amp;$B152)</f>
        <v/>
      </c>
    </row>
    <row r="153">
      <c r="A153" s="7" t="n"/>
      <c r="B153" s="7" t="n"/>
      <c r="C153" s="8" t="n"/>
      <c r="D153" s="10">
        <f>IF($A153="","",$A153&amp;"|"&amp;$B153)</f>
        <v/>
      </c>
    </row>
    <row r="154">
      <c r="A154" s="7" t="n"/>
      <c r="B154" s="7" t="n"/>
      <c r="C154" s="8" t="n"/>
      <c r="D154" s="10">
        <f>IF($A154="","",$A154&amp;"|"&amp;$B154)</f>
        <v/>
      </c>
    </row>
    <row r="155">
      <c r="A155" s="7" t="n"/>
      <c r="B155" s="7" t="n"/>
      <c r="C155" s="8" t="n"/>
      <c r="D155" s="10">
        <f>IF($A155="","",$A155&amp;"|"&amp;$B155)</f>
        <v/>
      </c>
    </row>
    <row r="156">
      <c r="A156" s="7" t="n"/>
      <c r="B156" s="7" t="n"/>
      <c r="C156" s="8" t="n"/>
      <c r="D156" s="10">
        <f>IF($A156="","",$A156&amp;"|"&amp;$B156)</f>
        <v/>
      </c>
    </row>
    <row r="157">
      <c r="A157" s="7" t="n"/>
      <c r="B157" s="7" t="n"/>
      <c r="C157" s="8" t="n"/>
      <c r="D157" s="10">
        <f>IF($A157="","",$A157&amp;"|"&amp;$B157)</f>
        <v/>
      </c>
    </row>
    <row r="158">
      <c r="A158" s="7" t="n"/>
      <c r="B158" s="7" t="n"/>
      <c r="C158" s="8" t="n"/>
      <c r="D158" s="10">
        <f>IF($A158="","",$A158&amp;"|"&amp;$B158)</f>
        <v/>
      </c>
    </row>
    <row r="159">
      <c r="A159" s="7" t="n"/>
      <c r="B159" s="7" t="n"/>
      <c r="C159" s="8" t="n"/>
      <c r="D159" s="10">
        <f>IF($A159="","",$A159&amp;"|"&amp;$B159)</f>
        <v/>
      </c>
    </row>
    <row r="160">
      <c r="A160" s="7" t="n"/>
      <c r="B160" s="7" t="n"/>
      <c r="C160" s="8" t="n"/>
      <c r="D160" s="10">
        <f>IF($A160="","",$A160&amp;"|"&amp;$B160)</f>
        <v/>
      </c>
    </row>
    <row r="161">
      <c r="A161" s="7" t="n"/>
      <c r="B161" s="7" t="n"/>
      <c r="C161" s="8" t="n"/>
      <c r="D161" s="10">
        <f>IF($A161="","",$A161&amp;"|"&amp;$B161)</f>
        <v/>
      </c>
    </row>
    <row r="162">
      <c r="A162" s="7" t="n"/>
      <c r="B162" s="7" t="n"/>
      <c r="C162" s="8" t="n"/>
      <c r="D162" s="10">
        <f>IF($A162="","",$A162&amp;"|"&amp;$B162)</f>
        <v/>
      </c>
    </row>
    <row r="163">
      <c r="A163" s="7" t="n"/>
      <c r="B163" s="7" t="n"/>
      <c r="C163" s="8" t="n"/>
      <c r="D163" s="10">
        <f>IF($A163="","",$A163&amp;"|"&amp;$B163)</f>
        <v/>
      </c>
    </row>
    <row r="164">
      <c r="A164" s="7" t="n"/>
      <c r="B164" s="7" t="n"/>
      <c r="C164" s="8" t="n"/>
      <c r="D164" s="10">
        <f>IF($A164="","",$A164&amp;"|"&amp;$B164)</f>
        <v/>
      </c>
    </row>
    <row r="165">
      <c r="A165" s="7" t="n"/>
      <c r="B165" s="7" t="n"/>
      <c r="C165" s="8" t="n"/>
      <c r="D165" s="10">
        <f>IF($A165="","",$A165&amp;"|"&amp;$B165)</f>
        <v/>
      </c>
    </row>
    <row r="166">
      <c r="A166" s="7" t="n"/>
      <c r="B166" s="7" t="n"/>
      <c r="C166" s="8" t="n"/>
      <c r="D166" s="10">
        <f>IF($A166="","",$A166&amp;"|"&amp;$B166)</f>
        <v/>
      </c>
    </row>
    <row r="167">
      <c r="A167" s="7" t="n"/>
      <c r="B167" s="7" t="n"/>
      <c r="C167" s="8" t="n"/>
      <c r="D167" s="10">
        <f>IF($A167="","",$A167&amp;"|"&amp;$B167)</f>
        <v/>
      </c>
    </row>
    <row r="168">
      <c r="A168" s="7" t="n"/>
      <c r="B168" s="7" t="n"/>
      <c r="C168" s="8" t="n"/>
      <c r="D168" s="10">
        <f>IF($A168="","",$A168&amp;"|"&amp;$B168)</f>
        <v/>
      </c>
    </row>
    <row r="169">
      <c r="A169" s="7" t="n"/>
      <c r="B169" s="7" t="n"/>
      <c r="C169" s="8" t="n"/>
      <c r="D169" s="10">
        <f>IF($A169="","",$A169&amp;"|"&amp;$B169)</f>
        <v/>
      </c>
    </row>
    <row r="170">
      <c r="A170" s="7" t="n"/>
      <c r="B170" s="7" t="n"/>
      <c r="C170" s="8" t="n"/>
      <c r="D170" s="10">
        <f>IF($A170="","",$A170&amp;"|"&amp;$B170)</f>
        <v/>
      </c>
    </row>
    <row r="171">
      <c r="A171" s="7" t="n"/>
      <c r="B171" s="7" t="n"/>
      <c r="C171" s="8" t="n"/>
      <c r="D171" s="10">
        <f>IF($A171="","",$A171&amp;"|"&amp;$B171)</f>
        <v/>
      </c>
    </row>
    <row r="172">
      <c r="A172" s="7" t="n"/>
      <c r="B172" s="7" t="n"/>
      <c r="C172" s="8" t="n"/>
      <c r="D172" s="10">
        <f>IF($A172="","",$A172&amp;"|"&amp;$B172)</f>
        <v/>
      </c>
    </row>
    <row r="173">
      <c r="A173" s="7" t="n"/>
      <c r="B173" s="7" t="n"/>
      <c r="C173" s="8" t="n"/>
      <c r="D173" s="10">
        <f>IF($A173="","",$A173&amp;"|"&amp;$B173)</f>
        <v/>
      </c>
    </row>
    <row r="174">
      <c r="A174" s="7" t="n"/>
      <c r="B174" s="7" t="n"/>
      <c r="C174" s="8" t="n"/>
      <c r="D174" s="10">
        <f>IF($A174="","",$A174&amp;"|"&amp;$B174)</f>
        <v/>
      </c>
    </row>
    <row r="175">
      <c r="A175" s="7" t="n"/>
      <c r="B175" s="7" t="n"/>
      <c r="C175" s="8" t="n"/>
      <c r="D175" s="10">
        <f>IF($A175="","",$A175&amp;"|"&amp;$B175)</f>
        <v/>
      </c>
    </row>
    <row r="176">
      <c r="A176" s="7" t="n"/>
      <c r="B176" s="7" t="n"/>
      <c r="C176" s="8" t="n"/>
      <c r="D176" s="10">
        <f>IF($A176="","",$A176&amp;"|"&amp;$B176)</f>
        <v/>
      </c>
    </row>
    <row r="177">
      <c r="A177" s="7" t="n"/>
      <c r="B177" s="7" t="n"/>
      <c r="C177" s="8" t="n"/>
      <c r="D177" s="10">
        <f>IF($A177="","",$A177&amp;"|"&amp;$B177)</f>
        <v/>
      </c>
    </row>
    <row r="178">
      <c r="A178" s="7" t="n"/>
      <c r="B178" s="7" t="n"/>
      <c r="C178" s="8" t="n"/>
      <c r="D178" s="10">
        <f>IF($A178="","",$A178&amp;"|"&amp;$B178)</f>
        <v/>
      </c>
    </row>
    <row r="179">
      <c r="A179" s="7" t="n"/>
      <c r="B179" s="7" t="n"/>
      <c r="C179" s="8" t="n"/>
      <c r="D179" s="10">
        <f>IF($A179="","",$A179&amp;"|"&amp;$B179)</f>
        <v/>
      </c>
    </row>
    <row r="180">
      <c r="A180" s="7" t="n"/>
      <c r="B180" s="7" t="n"/>
      <c r="C180" s="8" t="n"/>
      <c r="D180" s="10">
        <f>IF($A180="","",$A180&amp;"|"&amp;$B180)</f>
        <v/>
      </c>
    </row>
    <row r="181">
      <c r="A181" s="7" t="n"/>
      <c r="B181" s="7" t="n"/>
      <c r="C181" s="8" t="n"/>
      <c r="D181" s="10">
        <f>IF($A181="","",$A181&amp;"|"&amp;$B181)</f>
        <v/>
      </c>
    </row>
    <row r="182">
      <c r="A182" s="7" t="n"/>
      <c r="B182" s="7" t="n"/>
      <c r="C182" s="8" t="n"/>
      <c r="D182" s="10">
        <f>IF($A182="","",$A182&amp;"|"&amp;$B182)</f>
        <v/>
      </c>
    </row>
    <row r="183">
      <c r="A183" s="7" t="n"/>
      <c r="B183" s="7" t="n"/>
      <c r="C183" s="8" t="n"/>
      <c r="D183" s="10">
        <f>IF($A183="","",$A183&amp;"|"&amp;$B183)</f>
        <v/>
      </c>
    </row>
    <row r="184">
      <c r="A184" s="7" t="n"/>
      <c r="B184" s="7" t="n"/>
      <c r="C184" s="8" t="n"/>
      <c r="D184" s="10">
        <f>IF($A184="","",$A184&amp;"|"&amp;$B184)</f>
        <v/>
      </c>
    </row>
    <row r="185">
      <c r="A185" s="7" t="n"/>
      <c r="B185" s="7" t="n"/>
      <c r="C185" s="8" t="n"/>
      <c r="D185" s="10">
        <f>IF($A185="","",$A185&amp;"|"&amp;$B185)</f>
        <v/>
      </c>
    </row>
    <row r="186">
      <c r="A186" s="7" t="n"/>
      <c r="B186" s="7" t="n"/>
      <c r="C186" s="8" t="n"/>
      <c r="D186" s="10">
        <f>IF($A186="","",$A186&amp;"|"&amp;$B186)</f>
        <v/>
      </c>
    </row>
    <row r="187">
      <c r="A187" s="7" t="n"/>
      <c r="B187" s="7" t="n"/>
      <c r="C187" s="8" t="n"/>
      <c r="D187" s="10">
        <f>IF($A187="","",$A187&amp;"|"&amp;$B187)</f>
        <v/>
      </c>
    </row>
    <row r="188">
      <c r="A188" s="7" t="n"/>
      <c r="B188" s="7" t="n"/>
      <c r="C188" s="8" t="n"/>
      <c r="D188" s="10">
        <f>IF($A188="","",$A188&amp;"|"&amp;$B188)</f>
        <v/>
      </c>
    </row>
    <row r="189">
      <c r="A189" s="7" t="n"/>
      <c r="B189" s="7" t="n"/>
      <c r="C189" s="8" t="n"/>
      <c r="D189" s="10">
        <f>IF($A189="","",$A189&amp;"|"&amp;$B189)</f>
        <v/>
      </c>
    </row>
    <row r="190">
      <c r="A190" s="7" t="n"/>
      <c r="B190" s="7" t="n"/>
      <c r="C190" s="8" t="n"/>
      <c r="D190" s="10">
        <f>IF($A190="","",$A190&amp;"|"&amp;$B190)</f>
        <v/>
      </c>
    </row>
    <row r="191">
      <c r="A191" s="7" t="n"/>
      <c r="B191" s="7" t="n"/>
      <c r="C191" s="8" t="n"/>
      <c r="D191" s="10">
        <f>IF($A191="","",$A191&amp;"|"&amp;$B191)</f>
        <v/>
      </c>
    </row>
    <row r="192">
      <c r="A192" s="7" t="n"/>
      <c r="B192" s="7" t="n"/>
      <c r="C192" s="8" t="n"/>
      <c r="D192" s="10">
        <f>IF($A192="","",$A192&amp;"|"&amp;$B192)</f>
        <v/>
      </c>
    </row>
    <row r="193">
      <c r="A193" s="7" t="n"/>
      <c r="B193" s="7" t="n"/>
      <c r="C193" s="8" t="n"/>
      <c r="D193" s="10">
        <f>IF($A193="","",$A193&amp;"|"&amp;$B193)</f>
        <v/>
      </c>
    </row>
    <row r="194">
      <c r="A194" s="7" t="n"/>
      <c r="B194" s="7" t="n"/>
      <c r="C194" s="8" t="n"/>
      <c r="D194" s="10">
        <f>IF($A194="","",$A194&amp;"|"&amp;$B194)</f>
        <v/>
      </c>
    </row>
    <row r="195">
      <c r="A195" s="7" t="n"/>
      <c r="B195" s="7" t="n"/>
      <c r="C195" s="8" t="n"/>
      <c r="D195" s="10">
        <f>IF($A195="","",$A195&amp;"|"&amp;$B195)</f>
        <v/>
      </c>
    </row>
    <row r="196">
      <c r="A196" s="7" t="n"/>
      <c r="B196" s="7" t="n"/>
      <c r="C196" s="8" t="n"/>
      <c r="D196" s="10">
        <f>IF($A196="","",$A196&amp;"|"&amp;$B196)</f>
        <v/>
      </c>
    </row>
    <row r="197">
      <c r="A197" s="7" t="n"/>
      <c r="B197" s="7" t="n"/>
      <c r="C197" s="8" t="n"/>
      <c r="D197" s="10">
        <f>IF($A197="","",$A197&amp;"|"&amp;$B197)</f>
        <v/>
      </c>
    </row>
    <row r="198">
      <c r="A198" s="7" t="n"/>
      <c r="B198" s="7" t="n"/>
      <c r="C198" s="8" t="n"/>
      <c r="D198" s="10">
        <f>IF($A198="","",$A198&amp;"|"&amp;$B198)</f>
        <v/>
      </c>
    </row>
    <row r="199">
      <c r="A199" s="7" t="n"/>
      <c r="B199" s="7" t="n"/>
      <c r="C199" s="8" t="n"/>
      <c r="D199" s="10">
        <f>IF($A199="","",$A199&amp;"|"&amp;$B199)</f>
        <v/>
      </c>
    </row>
    <row r="200">
      <c r="A200" s="7" t="n"/>
      <c r="B200" s="7" t="n"/>
      <c r="C200" s="8" t="n"/>
      <c r="D200" s="10">
        <f>IF($A200="","",$A200&amp;"|"&amp;$B200)</f>
        <v/>
      </c>
    </row>
    <row r="201">
      <c r="A201" s="7" t="n"/>
      <c r="B201" s="7" t="n"/>
      <c r="C201" s="8" t="n"/>
      <c r="D201" s="10">
        <f>IF($A201="","",$A201&amp;"|"&amp;$B201)</f>
        <v/>
      </c>
    </row>
    <row r="202">
      <c r="A202" s="7" t="n"/>
      <c r="B202" s="7" t="n"/>
      <c r="C202" s="8" t="n"/>
      <c r="D202" s="10">
        <f>IF($A202="","",$A202&amp;"|"&amp;$B202)</f>
        <v/>
      </c>
    </row>
    <row r="203">
      <c r="A203" s="7" t="n"/>
      <c r="B203" s="7" t="n"/>
      <c r="C203" s="8" t="n"/>
      <c r="D203" s="10">
        <f>IF($A203="","",$A203&amp;"|"&amp;$B203)</f>
        <v/>
      </c>
    </row>
    <row r="204">
      <c r="A204" s="7" t="n"/>
      <c r="B204" s="7" t="n"/>
      <c r="C204" s="8" t="n"/>
      <c r="D204" s="10">
        <f>IF($A204="","",$A204&amp;"|"&amp;$B204)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9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5" customWidth="1" min="3" max="3"/>
    <col width="15" customWidth="1" min="4" max="4"/>
    <col width="15" customWidth="1" min="5" max="5"/>
    <col width="15" customWidth="1" min="6" max="6"/>
    <col width="17" customWidth="1" min="7" max="7"/>
    <col width="17" customWidth="1" min="8" max="8"/>
    <col width="11" customWidth="1" min="9" max="9"/>
    <col width="11" customWidth="1" min="10" max="10"/>
  </cols>
  <sheetData>
    <row r="1">
      <c r="A1" s="1" t="inlineStr">
        <is>
          <t>Annual review</t>
        </is>
      </c>
    </row>
    <row r="2">
      <c r="A2" s="2" t="inlineStr">
        <is>
          <t>Nothing is typed here except the fiscal year, the quarter boundaries and the lists of metrics and departments you want on the page.</t>
        </is>
      </c>
    </row>
    <row r="3">
      <c r="A3" s="3" t="inlineStr">
        <is>
          <t>Fiscal year</t>
        </is>
      </c>
      <c r="B3" s="7" t="inlineStr">
        <is>
          <t>FY2026</t>
        </is>
      </c>
    </row>
    <row r="5">
      <c r="A5" s="3" t="inlineStr">
        <is>
          <t>Quarter</t>
        </is>
      </c>
      <c r="C5" s="3" t="inlineStr">
        <is>
          <t>Q1</t>
        </is>
      </c>
      <c r="D5" s="3" t="inlineStr">
        <is>
          <t>Q2</t>
        </is>
      </c>
      <c r="E5" s="3" t="inlineStr">
        <is>
          <t>Q3</t>
        </is>
      </c>
      <c r="F5" s="3" t="inlineStr">
        <is>
          <t>Q4</t>
        </is>
      </c>
    </row>
    <row r="6">
      <c r="A6" s="3" t="inlineStr">
        <is>
          <t>From month</t>
        </is>
      </c>
      <c r="C6" s="7" t="inlineStr">
        <is>
          <t>2026-01</t>
        </is>
      </c>
      <c r="D6" s="7" t="inlineStr">
        <is>
          <t>2026-04</t>
        </is>
      </c>
      <c r="E6" s="7" t="inlineStr">
        <is>
          <t>2026-07</t>
        </is>
      </c>
      <c r="F6" s="7" t="inlineStr">
        <is>
          <t>2026-10</t>
        </is>
      </c>
    </row>
    <row r="7">
      <c r="A7" s="3" t="inlineStr">
        <is>
          <t>To month</t>
        </is>
      </c>
      <c r="C7" s="7" t="inlineStr">
        <is>
          <t>2026-03</t>
        </is>
      </c>
      <c r="D7" s="7" t="inlineStr">
        <is>
          <t>2026-06</t>
        </is>
      </c>
      <c r="E7" s="7" t="inlineStr">
        <is>
          <t>2026-09</t>
        </is>
      </c>
      <c r="F7" s="7" t="inlineStr">
        <is>
          <t>2026-12</t>
        </is>
      </c>
    </row>
    <row r="8">
      <c r="A8" s="2" t="inlineStr">
        <is>
          <t>Period labels are compared as text, so keep them sortable (2026-01 … 2026-12, or Q1 … Q4).</t>
        </is>
      </c>
    </row>
    <row r="10">
      <c r="A10" s="3" t="inlineStr">
        <is>
          <t>Year at a glance</t>
        </is>
      </c>
    </row>
    <row r="11">
      <c r="A11" s="15" t="inlineStr">
        <is>
          <t>Metric rows filled</t>
        </is>
      </c>
      <c r="B11" s="16">
        <f>COUNTIFS(Metrics!$A$5:$A$204,"&lt;&gt;")</f>
        <v/>
      </c>
    </row>
    <row r="12">
      <c r="A12" s="15" t="inlineStr">
        <is>
          <t>Ahead</t>
        </is>
      </c>
      <c r="B12" s="16">
        <f>COUNTIFS(Metrics!$H$5:$H$204,"Ahead")</f>
        <v/>
      </c>
    </row>
    <row r="13">
      <c r="A13" s="15" t="inlineStr">
        <is>
          <t>On track</t>
        </is>
      </c>
      <c r="B13" s="16">
        <f>COUNTIFS(Metrics!$H$5:$H$204,"On track")</f>
        <v/>
      </c>
    </row>
    <row r="14">
      <c r="A14" s="15" t="inlineStr">
        <is>
          <t>Behind</t>
        </is>
      </c>
      <c r="B14" s="16">
        <f>COUNTIFS(Metrics!$H$5:$H$204,"Behind")</f>
        <v/>
      </c>
    </row>
    <row r="15">
      <c r="A15" s="15" t="inlineStr">
        <is>
          <t>On track or better</t>
        </is>
      </c>
      <c r="B15" s="17">
        <f>IFERROR(($B12+$B13)/($B12+$B13+$B14),0)</f>
        <v/>
      </c>
    </row>
    <row r="16">
      <c r="A16" s="15" t="inlineStr">
        <is>
          <t>Unmapped owners</t>
        </is>
      </c>
      <c r="B16" s="16">
        <f>COUNTIFS(Metrics!$L$5:$L$204,"Unmapped")</f>
        <v/>
      </c>
    </row>
    <row r="19">
      <c r="A19" s="6" t="inlineStr">
        <is>
          <t>Metric</t>
        </is>
      </c>
      <c r="B19" s="6" t="inlineStr">
        <is>
          <t>Aggregate</t>
        </is>
      </c>
      <c r="C19" s="6" t="inlineStr">
        <is>
          <t>Q1</t>
        </is>
      </c>
      <c r="D19" s="6" t="inlineStr">
        <is>
          <t>Q2</t>
        </is>
      </c>
      <c r="E19" s="6" t="inlineStr">
        <is>
          <t>Q3</t>
        </is>
      </c>
      <c r="F19" s="6" t="inlineStr">
        <is>
          <t>Q4</t>
        </is>
      </c>
      <c r="G19" s="6" t="inlineStr">
        <is>
          <t>FY actual</t>
        </is>
      </c>
      <c r="H19" s="6" t="inlineStr">
        <is>
          <t>FY target</t>
        </is>
      </c>
      <c r="I19" s="6" t="inlineStr">
        <is>
          <t>Var %</t>
        </is>
      </c>
      <c r="J19" s="6" t="inlineStr">
        <is>
          <t>Status</t>
        </is>
      </c>
    </row>
    <row r="20">
      <c r="A20" s="7" t="inlineStr">
        <is>
          <t>Revenue</t>
        </is>
      </c>
      <c r="B20" s="7" t="inlineStr">
        <is>
          <t>Sum</t>
        </is>
      </c>
      <c r="C20" s="11">
        <f>IF($A20="","",IF($B20="Avg",IFERROR(AVERAGEIFS(Metrics!$E$5:$E$204,Metrics!$A$5:$A$204,$A20,Metrics!$C$5:$C$204,"&gt;="&amp;C$6,Metrics!$C$5:$C$204,"&lt;="&amp;C$7),""),IF($B20="Last",IF(COUNTIFS(Metrics!$A$5:$A$204,$A20,Metrics!$C$5:$C$204,C$7)=0,"",SUMIFS(Metrics!$E$5:$E$204,Metrics!$A$5:$A$204,$A20,Metrics!$C$5:$C$204,C$7)),SUMIFS(Metrics!$E$5:$E$204,Metrics!$A$5:$A$204,$A20,Metrics!$C$5:$C$204,"&gt;="&amp;C$6,Metrics!$C$5:$C$204,"&lt;="&amp;C$7))))</f>
        <v/>
      </c>
      <c r="D20" s="11">
        <f>IF($A20="","",IF($B20="Avg",IFERROR(AVERAGEIFS(Metrics!$E$5:$E$204,Metrics!$A$5:$A$204,$A20,Metrics!$C$5:$C$204,"&gt;="&amp;D$6,Metrics!$C$5:$C$204,"&lt;="&amp;D$7),""),IF($B20="Last",IF(COUNTIFS(Metrics!$A$5:$A$204,$A20,Metrics!$C$5:$C$204,D$7)=0,"",SUMIFS(Metrics!$E$5:$E$204,Metrics!$A$5:$A$204,$A20,Metrics!$C$5:$C$204,D$7)),SUMIFS(Metrics!$E$5:$E$204,Metrics!$A$5:$A$204,$A20,Metrics!$C$5:$C$204,"&gt;="&amp;D$6,Metrics!$C$5:$C$204,"&lt;="&amp;D$7))))</f>
        <v/>
      </c>
      <c r="E20" s="11">
        <f>IF($A20="","",IF($B20="Avg",IFERROR(AVERAGEIFS(Metrics!$E$5:$E$204,Metrics!$A$5:$A$204,$A20,Metrics!$C$5:$C$204,"&gt;="&amp;E$6,Metrics!$C$5:$C$204,"&lt;="&amp;E$7),""),IF($B20="Last",IF(COUNTIFS(Metrics!$A$5:$A$204,$A20,Metrics!$C$5:$C$204,E$7)=0,"",SUMIFS(Metrics!$E$5:$E$204,Metrics!$A$5:$A$204,$A20,Metrics!$C$5:$C$204,E$7)),SUMIFS(Metrics!$E$5:$E$204,Metrics!$A$5:$A$204,$A20,Metrics!$C$5:$C$204,"&gt;="&amp;E$6,Metrics!$C$5:$C$204,"&lt;="&amp;E$7))))</f>
        <v/>
      </c>
      <c r="F20" s="11">
        <f>IF($A20="","",IF($B20="Avg",IFERROR(AVERAGEIFS(Metrics!$E$5:$E$204,Metrics!$A$5:$A$204,$A20,Metrics!$C$5:$C$204,"&gt;="&amp;F$6,Metrics!$C$5:$C$204,"&lt;="&amp;F$7),""),IF($B20="Last",IF(COUNTIFS(Metrics!$A$5:$A$204,$A20,Metrics!$C$5:$C$204,F$7)=0,"",SUMIFS(Metrics!$E$5:$E$204,Metrics!$A$5:$A$204,$A20,Metrics!$C$5:$C$204,F$7)),SUMIFS(Metrics!$E$5:$E$204,Metrics!$A$5:$A$204,$A20,Metrics!$C$5:$C$204,"&gt;="&amp;F$6,Metrics!$C$5:$C$204,"&lt;="&amp;F$7))))</f>
        <v/>
      </c>
      <c r="G20" s="18">
        <f>IF($A20="","",IF($B20="Avg",IFERROR(AVERAGEIFS(Metrics!$E$5:$E$204,Metrics!$A$5:$A$204,$A20,Metrics!$C$5:$C$204,"&gt;="&amp;$C$6,Metrics!$C$5:$C$204,"&lt;="&amp;$F$7),""),IF($B20="Last",IF(COUNTIFS(Metrics!$A$5:$A$204,$A20,Metrics!$C$5:$C$204,$F$7)=0,"",SUMIFS(Metrics!$E$5:$E$204,Metrics!$A$5:$A$204,$A20,Metrics!$C$5:$C$204,$F$7)),SUMIFS(Metrics!$E$5:$E$204,Metrics!$A$5:$A$204,$A20,Metrics!$C$5:$C$204,"&gt;="&amp;$C$6,Metrics!$C$5:$C$204,"&lt;="&amp;$F$7))))</f>
        <v/>
      </c>
      <c r="H20" s="11">
        <f>IF($A20="","",IF($B20="Avg",IFERROR(AVERAGEIFS(Metrics!$D$5:$D$204,Metrics!$A$5:$A$204,$A20,Metrics!$C$5:$C$204,"&gt;="&amp;$C$6,Metrics!$C$5:$C$204,"&lt;="&amp;$F$7),""),IF($B20="Last",IF(COUNTIFS(Metrics!$A$5:$A$204,$A20,Metrics!$C$5:$C$204,$F$7)=0,"",SUMIFS(Metrics!$D$5:$D$204,Metrics!$A$5:$A$204,$A20,Metrics!$C$5:$C$204,$F$7)),SUMIFS(Metrics!$D$5:$D$204,Metrics!$A$5:$A$204,$A20,Metrics!$C$5:$C$204,"&gt;="&amp;$C$6,Metrics!$C$5:$C$204,"&lt;="&amp;$F$7))))</f>
        <v/>
      </c>
      <c r="I20" s="9">
        <f>IF($A20="","",IF($H20=0,"",(($G20-$H20)/ABS($H20))*IF(IFERROR(INDEX(Metrics!$F$5:$F$204,MATCH($A20,Metrics!$A$5:$A$204,0)),"Higher")="Lower",-1,1)))</f>
        <v/>
      </c>
      <c r="J20" s="10">
        <f>IF($A20="","",IF($I20="","",IF($I20&gt;=0.05,"Ahead",IF($I20&gt;=-0.05,"On track","Behind"))))</f>
        <v/>
      </c>
    </row>
    <row r="21">
      <c r="A21" s="7" t="inlineStr">
        <is>
          <t>Gross margin %</t>
        </is>
      </c>
      <c r="B21" s="7" t="inlineStr">
        <is>
          <t>Avg</t>
        </is>
      </c>
      <c r="C21" s="11">
        <f>IF($A21="","",IF($B21="Avg",IFERROR(AVERAGEIFS(Metrics!$E$5:$E$204,Metrics!$A$5:$A$204,$A21,Metrics!$C$5:$C$204,"&gt;="&amp;C$6,Metrics!$C$5:$C$204,"&lt;="&amp;C$7),""),IF($B21="Last",IF(COUNTIFS(Metrics!$A$5:$A$204,$A21,Metrics!$C$5:$C$204,C$7)=0,"",SUMIFS(Metrics!$E$5:$E$204,Metrics!$A$5:$A$204,$A21,Metrics!$C$5:$C$204,C$7)),SUMIFS(Metrics!$E$5:$E$204,Metrics!$A$5:$A$204,$A21,Metrics!$C$5:$C$204,"&gt;="&amp;C$6,Metrics!$C$5:$C$204,"&lt;="&amp;C$7))))</f>
        <v/>
      </c>
      <c r="D21" s="11">
        <f>IF($A21="","",IF($B21="Avg",IFERROR(AVERAGEIFS(Metrics!$E$5:$E$204,Metrics!$A$5:$A$204,$A21,Metrics!$C$5:$C$204,"&gt;="&amp;D$6,Metrics!$C$5:$C$204,"&lt;="&amp;D$7),""),IF($B21="Last",IF(COUNTIFS(Metrics!$A$5:$A$204,$A21,Metrics!$C$5:$C$204,D$7)=0,"",SUMIFS(Metrics!$E$5:$E$204,Metrics!$A$5:$A$204,$A21,Metrics!$C$5:$C$204,D$7)),SUMIFS(Metrics!$E$5:$E$204,Metrics!$A$5:$A$204,$A21,Metrics!$C$5:$C$204,"&gt;="&amp;D$6,Metrics!$C$5:$C$204,"&lt;="&amp;D$7))))</f>
        <v/>
      </c>
      <c r="E21" s="11">
        <f>IF($A21="","",IF($B21="Avg",IFERROR(AVERAGEIFS(Metrics!$E$5:$E$204,Metrics!$A$5:$A$204,$A21,Metrics!$C$5:$C$204,"&gt;="&amp;E$6,Metrics!$C$5:$C$204,"&lt;="&amp;E$7),""),IF($B21="Last",IF(COUNTIFS(Metrics!$A$5:$A$204,$A21,Metrics!$C$5:$C$204,E$7)=0,"",SUMIFS(Metrics!$E$5:$E$204,Metrics!$A$5:$A$204,$A21,Metrics!$C$5:$C$204,E$7)),SUMIFS(Metrics!$E$5:$E$204,Metrics!$A$5:$A$204,$A21,Metrics!$C$5:$C$204,"&gt;="&amp;E$6,Metrics!$C$5:$C$204,"&lt;="&amp;E$7))))</f>
        <v/>
      </c>
      <c r="F21" s="11">
        <f>IF($A21="","",IF($B21="Avg",IFERROR(AVERAGEIFS(Metrics!$E$5:$E$204,Metrics!$A$5:$A$204,$A21,Metrics!$C$5:$C$204,"&gt;="&amp;F$6,Metrics!$C$5:$C$204,"&lt;="&amp;F$7),""),IF($B21="Last",IF(COUNTIFS(Metrics!$A$5:$A$204,$A21,Metrics!$C$5:$C$204,F$7)=0,"",SUMIFS(Metrics!$E$5:$E$204,Metrics!$A$5:$A$204,$A21,Metrics!$C$5:$C$204,F$7)),SUMIFS(Metrics!$E$5:$E$204,Metrics!$A$5:$A$204,$A21,Metrics!$C$5:$C$204,"&gt;="&amp;F$6,Metrics!$C$5:$C$204,"&lt;="&amp;F$7))))</f>
        <v/>
      </c>
      <c r="G21" s="18">
        <f>IF($A21="","",IF($B21="Avg",IFERROR(AVERAGEIFS(Metrics!$E$5:$E$204,Metrics!$A$5:$A$204,$A21,Metrics!$C$5:$C$204,"&gt;="&amp;$C$6,Metrics!$C$5:$C$204,"&lt;="&amp;$F$7),""),IF($B21="Last",IF(COUNTIFS(Metrics!$A$5:$A$204,$A21,Metrics!$C$5:$C$204,$F$7)=0,"",SUMIFS(Metrics!$E$5:$E$204,Metrics!$A$5:$A$204,$A21,Metrics!$C$5:$C$204,$F$7)),SUMIFS(Metrics!$E$5:$E$204,Metrics!$A$5:$A$204,$A21,Metrics!$C$5:$C$204,"&gt;="&amp;$C$6,Metrics!$C$5:$C$204,"&lt;="&amp;$F$7))))</f>
        <v/>
      </c>
      <c r="H21" s="11">
        <f>IF($A21="","",IF($B21="Avg",IFERROR(AVERAGEIFS(Metrics!$D$5:$D$204,Metrics!$A$5:$A$204,$A21,Metrics!$C$5:$C$204,"&gt;="&amp;$C$6,Metrics!$C$5:$C$204,"&lt;="&amp;$F$7),""),IF($B21="Last",IF(COUNTIFS(Metrics!$A$5:$A$204,$A21,Metrics!$C$5:$C$204,$F$7)=0,"",SUMIFS(Metrics!$D$5:$D$204,Metrics!$A$5:$A$204,$A21,Metrics!$C$5:$C$204,$F$7)),SUMIFS(Metrics!$D$5:$D$204,Metrics!$A$5:$A$204,$A21,Metrics!$C$5:$C$204,"&gt;="&amp;$C$6,Metrics!$C$5:$C$204,"&lt;="&amp;$F$7))))</f>
        <v/>
      </c>
      <c r="I21" s="9">
        <f>IF($A21="","",IF($H21=0,"",(($G21-$H21)/ABS($H21))*IF(IFERROR(INDEX(Metrics!$F$5:$F$204,MATCH($A21,Metrics!$A$5:$A$204,0)),"Higher")="Lower",-1,1)))</f>
        <v/>
      </c>
      <c r="J21" s="10">
        <f>IF($A21="","",IF($I21="","",IF($I21&gt;=0.05,"Ahead",IF($I21&gt;=-0.05,"On track","Behind"))))</f>
        <v/>
      </c>
    </row>
    <row r="22">
      <c r="A22" s="7" t="inlineStr">
        <is>
          <t>Churn %</t>
        </is>
      </c>
      <c r="B22" s="7" t="inlineStr">
        <is>
          <t>Avg</t>
        </is>
      </c>
      <c r="C22" s="11">
        <f>IF($A22="","",IF($B22="Avg",IFERROR(AVERAGEIFS(Metrics!$E$5:$E$204,Metrics!$A$5:$A$204,$A22,Metrics!$C$5:$C$204,"&gt;="&amp;C$6,Metrics!$C$5:$C$204,"&lt;="&amp;C$7),""),IF($B22="Last",IF(COUNTIFS(Metrics!$A$5:$A$204,$A22,Metrics!$C$5:$C$204,C$7)=0,"",SUMIFS(Metrics!$E$5:$E$204,Metrics!$A$5:$A$204,$A22,Metrics!$C$5:$C$204,C$7)),SUMIFS(Metrics!$E$5:$E$204,Metrics!$A$5:$A$204,$A22,Metrics!$C$5:$C$204,"&gt;="&amp;C$6,Metrics!$C$5:$C$204,"&lt;="&amp;C$7))))</f>
        <v/>
      </c>
      <c r="D22" s="11">
        <f>IF($A22="","",IF($B22="Avg",IFERROR(AVERAGEIFS(Metrics!$E$5:$E$204,Metrics!$A$5:$A$204,$A22,Metrics!$C$5:$C$204,"&gt;="&amp;D$6,Metrics!$C$5:$C$204,"&lt;="&amp;D$7),""),IF($B22="Last",IF(COUNTIFS(Metrics!$A$5:$A$204,$A22,Metrics!$C$5:$C$204,D$7)=0,"",SUMIFS(Metrics!$E$5:$E$204,Metrics!$A$5:$A$204,$A22,Metrics!$C$5:$C$204,D$7)),SUMIFS(Metrics!$E$5:$E$204,Metrics!$A$5:$A$204,$A22,Metrics!$C$5:$C$204,"&gt;="&amp;D$6,Metrics!$C$5:$C$204,"&lt;="&amp;D$7))))</f>
        <v/>
      </c>
      <c r="E22" s="11">
        <f>IF($A22="","",IF($B22="Avg",IFERROR(AVERAGEIFS(Metrics!$E$5:$E$204,Metrics!$A$5:$A$204,$A22,Metrics!$C$5:$C$204,"&gt;="&amp;E$6,Metrics!$C$5:$C$204,"&lt;="&amp;E$7),""),IF($B22="Last",IF(COUNTIFS(Metrics!$A$5:$A$204,$A22,Metrics!$C$5:$C$204,E$7)=0,"",SUMIFS(Metrics!$E$5:$E$204,Metrics!$A$5:$A$204,$A22,Metrics!$C$5:$C$204,E$7)),SUMIFS(Metrics!$E$5:$E$204,Metrics!$A$5:$A$204,$A22,Metrics!$C$5:$C$204,"&gt;="&amp;E$6,Metrics!$C$5:$C$204,"&lt;="&amp;E$7))))</f>
        <v/>
      </c>
      <c r="F22" s="11">
        <f>IF($A22="","",IF($B22="Avg",IFERROR(AVERAGEIFS(Metrics!$E$5:$E$204,Metrics!$A$5:$A$204,$A22,Metrics!$C$5:$C$204,"&gt;="&amp;F$6,Metrics!$C$5:$C$204,"&lt;="&amp;F$7),""),IF($B22="Last",IF(COUNTIFS(Metrics!$A$5:$A$204,$A22,Metrics!$C$5:$C$204,F$7)=0,"",SUMIFS(Metrics!$E$5:$E$204,Metrics!$A$5:$A$204,$A22,Metrics!$C$5:$C$204,F$7)),SUMIFS(Metrics!$E$5:$E$204,Metrics!$A$5:$A$204,$A22,Metrics!$C$5:$C$204,"&gt;="&amp;F$6,Metrics!$C$5:$C$204,"&lt;="&amp;F$7))))</f>
        <v/>
      </c>
      <c r="G22" s="18">
        <f>IF($A22="","",IF($B22="Avg",IFERROR(AVERAGEIFS(Metrics!$E$5:$E$204,Metrics!$A$5:$A$204,$A22,Metrics!$C$5:$C$204,"&gt;="&amp;$C$6,Metrics!$C$5:$C$204,"&lt;="&amp;$F$7),""),IF($B22="Last",IF(COUNTIFS(Metrics!$A$5:$A$204,$A22,Metrics!$C$5:$C$204,$F$7)=0,"",SUMIFS(Metrics!$E$5:$E$204,Metrics!$A$5:$A$204,$A22,Metrics!$C$5:$C$204,$F$7)),SUMIFS(Metrics!$E$5:$E$204,Metrics!$A$5:$A$204,$A22,Metrics!$C$5:$C$204,"&gt;="&amp;$C$6,Metrics!$C$5:$C$204,"&lt;="&amp;$F$7))))</f>
        <v/>
      </c>
      <c r="H22" s="11">
        <f>IF($A22="","",IF($B22="Avg",IFERROR(AVERAGEIFS(Metrics!$D$5:$D$204,Metrics!$A$5:$A$204,$A22,Metrics!$C$5:$C$204,"&gt;="&amp;$C$6,Metrics!$C$5:$C$204,"&lt;="&amp;$F$7),""),IF($B22="Last",IF(COUNTIFS(Metrics!$A$5:$A$204,$A22,Metrics!$C$5:$C$204,$F$7)=0,"",SUMIFS(Metrics!$D$5:$D$204,Metrics!$A$5:$A$204,$A22,Metrics!$C$5:$C$204,$F$7)),SUMIFS(Metrics!$D$5:$D$204,Metrics!$A$5:$A$204,$A22,Metrics!$C$5:$C$204,"&gt;="&amp;$C$6,Metrics!$C$5:$C$204,"&lt;="&amp;$F$7))))</f>
        <v/>
      </c>
      <c r="I22" s="9">
        <f>IF($A22="","",IF($H22=0,"",(($G22-$H22)/ABS($H22))*IF(IFERROR(INDEX(Metrics!$F$5:$F$204,MATCH($A22,Metrics!$A$5:$A$204,0)),"Higher")="Lower",-1,1)))</f>
        <v/>
      </c>
      <c r="J22" s="10">
        <f>IF($A22="","",IF($I22="","",IF($I22&gt;=0.05,"Ahead",IF($I22&gt;=-0.05,"On track","Behind"))))</f>
        <v/>
      </c>
    </row>
    <row r="23">
      <c r="A23" s="7" t="inlineStr">
        <is>
          <t>Headcount</t>
        </is>
      </c>
      <c r="B23" s="7" t="inlineStr">
        <is>
          <t>Last</t>
        </is>
      </c>
      <c r="C23" s="11">
        <f>IF($A23="","",IF($B23="Avg",IFERROR(AVERAGEIFS(Metrics!$E$5:$E$204,Metrics!$A$5:$A$204,$A23,Metrics!$C$5:$C$204,"&gt;="&amp;C$6,Metrics!$C$5:$C$204,"&lt;="&amp;C$7),""),IF($B23="Last",IF(COUNTIFS(Metrics!$A$5:$A$204,$A23,Metrics!$C$5:$C$204,C$7)=0,"",SUMIFS(Metrics!$E$5:$E$204,Metrics!$A$5:$A$204,$A23,Metrics!$C$5:$C$204,C$7)),SUMIFS(Metrics!$E$5:$E$204,Metrics!$A$5:$A$204,$A23,Metrics!$C$5:$C$204,"&gt;="&amp;C$6,Metrics!$C$5:$C$204,"&lt;="&amp;C$7))))</f>
        <v/>
      </c>
      <c r="D23" s="11">
        <f>IF($A23="","",IF($B23="Avg",IFERROR(AVERAGEIFS(Metrics!$E$5:$E$204,Metrics!$A$5:$A$204,$A23,Metrics!$C$5:$C$204,"&gt;="&amp;D$6,Metrics!$C$5:$C$204,"&lt;="&amp;D$7),""),IF($B23="Last",IF(COUNTIFS(Metrics!$A$5:$A$204,$A23,Metrics!$C$5:$C$204,D$7)=0,"",SUMIFS(Metrics!$E$5:$E$204,Metrics!$A$5:$A$204,$A23,Metrics!$C$5:$C$204,D$7)),SUMIFS(Metrics!$E$5:$E$204,Metrics!$A$5:$A$204,$A23,Metrics!$C$5:$C$204,"&gt;="&amp;D$6,Metrics!$C$5:$C$204,"&lt;="&amp;D$7))))</f>
        <v/>
      </c>
      <c r="E23" s="11">
        <f>IF($A23="","",IF($B23="Avg",IFERROR(AVERAGEIFS(Metrics!$E$5:$E$204,Metrics!$A$5:$A$204,$A23,Metrics!$C$5:$C$204,"&gt;="&amp;E$6,Metrics!$C$5:$C$204,"&lt;="&amp;E$7),""),IF($B23="Last",IF(COUNTIFS(Metrics!$A$5:$A$204,$A23,Metrics!$C$5:$C$204,E$7)=0,"",SUMIFS(Metrics!$E$5:$E$204,Metrics!$A$5:$A$204,$A23,Metrics!$C$5:$C$204,E$7)),SUMIFS(Metrics!$E$5:$E$204,Metrics!$A$5:$A$204,$A23,Metrics!$C$5:$C$204,"&gt;="&amp;E$6,Metrics!$C$5:$C$204,"&lt;="&amp;E$7))))</f>
        <v/>
      </c>
      <c r="F23" s="11">
        <f>IF($A23="","",IF($B23="Avg",IFERROR(AVERAGEIFS(Metrics!$E$5:$E$204,Metrics!$A$5:$A$204,$A23,Metrics!$C$5:$C$204,"&gt;="&amp;F$6,Metrics!$C$5:$C$204,"&lt;="&amp;F$7),""),IF($B23="Last",IF(COUNTIFS(Metrics!$A$5:$A$204,$A23,Metrics!$C$5:$C$204,F$7)=0,"",SUMIFS(Metrics!$E$5:$E$204,Metrics!$A$5:$A$204,$A23,Metrics!$C$5:$C$204,F$7)),SUMIFS(Metrics!$E$5:$E$204,Metrics!$A$5:$A$204,$A23,Metrics!$C$5:$C$204,"&gt;="&amp;F$6,Metrics!$C$5:$C$204,"&lt;="&amp;F$7))))</f>
        <v/>
      </c>
      <c r="G23" s="18">
        <f>IF($A23="","",IF($B23="Avg",IFERROR(AVERAGEIFS(Metrics!$E$5:$E$204,Metrics!$A$5:$A$204,$A23,Metrics!$C$5:$C$204,"&gt;="&amp;$C$6,Metrics!$C$5:$C$204,"&lt;="&amp;$F$7),""),IF($B23="Last",IF(COUNTIFS(Metrics!$A$5:$A$204,$A23,Metrics!$C$5:$C$204,$F$7)=0,"",SUMIFS(Metrics!$E$5:$E$204,Metrics!$A$5:$A$204,$A23,Metrics!$C$5:$C$204,$F$7)),SUMIFS(Metrics!$E$5:$E$204,Metrics!$A$5:$A$204,$A23,Metrics!$C$5:$C$204,"&gt;="&amp;$C$6,Metrics!$C$5:$C$204,"&lt;="&amp;$F$7))))</f>
        <v/>
      </c>
      <c r="H23" s="11">
        <f>IF($A23="","",IF($B23="Avg",IFERROR(AVERAGEIFS(Metrics!$D$5:$D$204,Metrics!$A$5:$A$204,$A23,Metrics!$C$5:$C$204,"&gt;="&amp;$C$6,Metrics!$C$5:$C$204,"&lt;="&amp;$F$7),""),IF($B23="Last",IF(COUNTIFS(Metrics!$A$5:$A$204,$A23,Metrics!$C$5:$C$204,$F$7)=0,"",SUMIFS(Metrics!$D$5:$D$204,Metrics!$A$5:$A$204,$A23,Metrics!$C$5:$C$204,$F$7)),SUMIFS(Metrics!$D$5:$D$204,Metrics!$A$5:$A$204,$A23,Metrics!$C$5:$C$204,"&gt;="&amp;$C$6,Metrics!$C$5:$C$204,"&lt;="&amp;$F$7))))</f>
        <v/>
      </c>
      <c r="I23" s="9">
        <f>IF($A23="","",IF($H23=0,"",(($G23-$H23)/ABS($H23))*IF(IFERROR(INDEX(Metrics!$F$5:$F$204,MATCH($A23,Metrics!$A$5:$A$204,0)),"Higher")="Lower",-1,1)))</f>
        <v/>
      </c>
      <c r="J23" s="10">
        <f>IF($A23="","",IF($I23="","",IF($I23&gt;=0.05,"Ahead",IF($I23&gt;=-0.05,"On track","Behind"))))</f>
        <v/>
      </c>
    </row>
    <row r="24">
      <c r="A24" s="7" t="n"/>
      <c r="B24" s="7" t="n"/>
      <c r="C24" s="11">
        <f>IF($A24="","",IF($B24="Avg",IFERROR(AVERAGEIFS(Metrics!$E$5:$E$204,Metrics!$A$5:$A$204,$A24,Metrics!$C$5:$C$204,"&gt;="&amp;C$6,Metrics!$C$5:$C$204,"&lt;="&amp;C$7),""),IF($B24="Last",IF(COUNTIFS(Metrics!$A$5:$A$204,$A24,Metrics!$C$5:$C$204,C$7)=0,"",SUMIFS(Metrics!$E$5:$E$204,Metrics!$A$5:$A$204,$A24,Metrics!$C$5:$C$204,C$7)),SUMIFS(Metrics!$E$5:$E$204,Metrics!$A$5:$A$204,$A24,Metrics!$C$5:$C$204,"&gt;="&amp;C$6,Metrics!$C$5:$C$204,"&lt;="&amp;C$7))))</f>
        <v/>
      </c>
      <c r="D24" s="11">
        <f>IF($A24="","",IF($B24="Avg",IFERROR(AVERAGEIFS(Metrics!$E$5:$E$204,Metrics!$A$5:$A$204,$A24,Metrics!$C$5:$C$204,"&gt;="&amp;D$6,Metrics!$C$5:$C$204,"&lt;="&amp;D$7),""),IF($B24="Last",IF(COUNTIFS(Metrics!$A$5:$A$204,$A24,Metrics!$C$5:$C$204,D$7)=0,"",SUMIFS(Metrics!$E$5:$E$204,Metrics!$A$5:$A$204,$A24,Metrics!$C$5:$C$204,D$7)),SUMIFS(Metrics!$E$5:$E$204,Metrics!$A$5:$A$204,$A24,Metrics!$C$5:$C$204,"&gt;="&amp;D$6,Metrics!$C$5:$C$204,"&lt;="&amp;D$7))))</f>
        <v/>
      </c>
      <c r="E24" s="11">
        <f>IF($A24="","",IF($B24="Avg",IFERROR(AVERAGEIFS(Metrics!$E$5:$E$204,Metrics!$A$5:$A$204,$A24,Metrics!$C$5:$C$204,"&gt;="&amp;E$6,Metrics!$C$5:$C$204,"&lt;="&amp;E$7),""),IF($B24="Last",IF(COUNTIFS(Metrics!$A$5:$A$204,$A24,Metrics!$C$5:$C$204,E$7)=0,"",SUMIFS(Metrics!$E$5:$E$204,Metrics!$A$5:$A$204,$A24,Metrics!$C$5:$C$204,E$7)),SUMIFS(Metrics!$E$5:$E$204,Metrics!$A$5:$A$204,$A24,Metrics!$C$5:$C$204,"&gt;="&amp;E$6,Metrics!$C$5:$C$204,"&lt;="&amp;E$7))))</f>
        <v/>
      </c>
      <c r="F24" s="11">
        <f>IF($A24="","",IF($B24="Avg",IFERROR(AVERAGEIFS(Metrics!$E$5:$E$204,Metrics!$A$5:$A$204,$A24,Metrics!$C$5:$C$204,"&gt;="&amp;F$6,Metrics!$C$5:$C$204,"&lt;="&amp;F$7),""),IF($B24="Last",IF(COUNTIFS(Metrics!$A$5:$A$204,$A24,Metrics!$C$5:$C$204,F$7)=0,"",SUMIFS(Metrics!$E$5:$E$204,Metrics!$A$5:$A$204,$A24,Metrics!$C$5:$C$204,F$7)),SUMIFS(Metrics!$E$5:$E$204,Metrics!$A$5:$A$204,$A24,Metrics!$C$5:$C$204,"&gt;="&amp;F$6,Metrics!$C$5:$C$204,"&lt;="&amp;F$7))))</f>
        <v/>
      </c>
      <c r="G24" s="18">
        <f>IF($A24="","",IF($B24="Avg",IFERROR(AVERAGEIFS(Metrics!$E$5:$E$204,Metrics!$A$5:$A$204,$A24,Metrics!$C$5:$C$204,"&gt;="&amp;$C$6,Metrics!$C$5:$C$204,"&lt;="&amp;$F$7),""),IF($B24="Last",IF(COUNTIFS(Metrics!$A$5:$A$204,$A24,Metrics!$C$5:$C$204,$F$7)=0,"",SUMIFS(Metrics!$E$5:$E$204,Metrics!$A$5:$A$204,$A24,Metrics!$C$5:$C$204,$F$7)),SUMIFS(Metrics!$E$5:$E$204,Metrics!$A$5:$A$204,$A24,Metrics!$C$5:$C$204,"&gt;="&amp;$C$6,Metrics!$C$5:$C$204,"&lt;="&amp;$F$7))))</f>
        <v/>
      </c>
      <c r="H24" s="11">
        <f>IF($A24="","",IF($B24="Avg",IFERROR(AVERAGEIFS(Metrics!$D$5:$D$204,Metrics!$A$5:$A$204,$A24,Metrics!$C$5:$C$204,"&gt;="&amp;$C$6,Metrics!$C$5:$C$204,"&lt;="&amp;$F$7),""),IF($B24="Last",IF(COUNTIFS(Metrics!$A$5:$A$204,$A24,Metrics!$C$5:$C$204,$F$7)=0,"",SUMIFS(Metrics!$D$5:$D$204,Metrics!$A$5:$A$204,$A24,Metrics!$C$5:$C$204,$F$7)),SUMIFS(Metrics!$D$5:$D$204,Metrics!$A$5:$A$204,$A24,Metrics!$C$5:$C$204,"&gt;="&amp;$C$6,Metrics!$C$5:$C$204,"&lt;="&amp;$F$7))))</f>
        <v/>
      </c>
      <c r="I24" s="9">
        <f>IF($A24="","",IF($H24=0,"",(($G24-$H24)/ABS($H24))*IF(IFERROR(INDEX(Metrics!$F$5:$F$204,MATCH($A24,Metrics!$A$5:$A$204,0)),"Higher")="Lower",-1,1)))</f>
        <v/>
      </c>
      <c r="J24" s="10">
        <f>IF($A24="","",IF($I24="","",IF($I24&gt;=0.05,"Ahead",IF($I24&gt;=-0.05,"On track","Behind"))))</f>
        <v/>
      </c>
    </row>
    <row r="25">
      <c r="A25" s="7" t="n"/>
      <c r="B25" s="7" t="n"/>
      <c r="C25" s="11">
        <f>IF($A25="","",IF($B25="Avg",IFERROR(AVERAGEIFS(Metrics!$E$5:$E$204,Metrics!$A$5:$A$204,$A25,Metrics!$C$5:$C$204,"&gt;="&amp;C$6,Metrics!$C$5:$C$204,"&lt;="&amp;C$7),""),IF($B25="Last",IF(COUNTIFS(Metrics!$A$5:$A$204,$A25,Metrics!$C$5:$C$204,C$7)=0,"",SUMIFS(Metrics!$E$5:$E$204,Metrics!$A$5:$A$204,$A25,Metrics!$C$5:$C$204,C$7)),SUMIFS(Metrics!$E$5:$E$204,Metrics!$A$5:$A$204,$A25,Metrics!$C$5:$C$204,"&gt;="&amp;C$6,Metrics!$C$5:$C$204,"&lt;="&amp;C$7))))</f>
        <v/>
      </c>
      <c r="D25" s="11">
        <f>IF($A25="","",IF($B25="Avg",IFERROR(AVERAGEIFS(Metrics!$E$5:$E$204,Metrics!$A$5:$A$204,$A25,Metrics!$C$5:$C$204,"&gt;="&amp;D$6,Metrics!$C$5:$C$204,"&lt;="&amp;D$7),""),IF($B25="Last",IF(COUNTIFS(Metrics!$A$5:$A$204,$A25,Metrics!$C$5:$C$204,D$7)=0,"",SUMIFS(Metrics!$E$5:$E$204,Metrics!$A$5:$A$204,$A25,Metrics!$C$5:$C$204,D$7)),SUMIFS(Metrics!$E$5:$E$204,Metrics!$A$5:$A$204,$A25,Metrics!$C$5:$C$204,"&gt;="&amp;D$6,Metrics!$C$5:$C$204,"&lt;="&amp;D$7))))</f>
        <v/>
      </c>
      <c r="E25" s="11">
        <f>IF($A25="","",IF($B25="Avg",IFERROR(AVERAGEIFS(Metrics!$E$5:$E$204,Metrics!$A$5:$A$204,$A25,Metrics!$C$5:$C$204,"&gt;="&amp;E$6,Metrics!$C$5:$C$204,"&lt;="&amp;E$7),""),IF($B25="Last",IF(COUNTIFS(Metrics!$A$5:$A$204,$A25,Metrics!$C$5:$C$204,E$7)=0,"",SUMIFS(Metrics!$E$5:$E$204,Metrics!$A$5:$A$204,$A25,Metrics!$C$5:$C$204,E$7)),SUMIFS(Metrics!$E$5:$E$204,Metrics!$A$5:$A$204,$A25,Metrics!$C$5:$C$204,"&gt;="&amp;E$6,Metrics!$C$5:$C$204,"&lt;="&amp;E$7))))</f>
        <v/>
      </c>
      <c r="F25" s="11">
        <f>IF($A25="","",IF($B25="Avg",IFERROR(AVERAGEIFS(Metrics!$E$5:$E$204,Metrics!$A$5:$A$204,$A25,Metrics!$C$5:$C$204,"&gt;="&amp;F$6,Metrics!$C$5:$C$204,"&lt;="&amp;F$7),""),IF($B25="Last",IF(COUNTIFS(Metrics!$A$5:$A$204,$A25,Metrics!$C$5:$C$204,F$7)=0,"",SUMIFS(Metrics!$E$5:$E$204,Metrics!$A$5:$A$204,$A25,Metrics!$C$5:$C$204,F$7)),SUMIFS(Metrics!$E$5:$E$204,Metrics!$A$5:$A$204,$A25,Metrics!$C$5:$C$204,"&gt;="&amp;F$6,Metrics!$C$5:$C$204,"&lt;="&amp;F$7))))</f>
        <v/>
      </c>
      <c r="G25" s="18">
        <f>IF($A25="","",IF($B25="Avg",IFERROR(AVERAGEIFS(Metrics!$E$5:$E$204,Metrics!$A$5:$A$204,$A25,Metrics!$C$5:$C$204,"&gt;="&amp;$C$6,Metrics!$C$5:$C$204,"&lt;="&amp;$F$7),""),IF($B25="Last",IF(COUNTIFS(Metrics!$A$5:$A$204,$A25,Metrics!$C$5:$C$204,$F$7)=0,"",SUMIFS(Metrics!$E$5:$E$204,Metrics!$A$5:$A$204,$A25,Metrics!$C$5:$C$204,$F$7)),SUMIFS(Metrics!$E$5:$E$204,Metrics!$A$5:$A$204,$A25,Metrics!$C$5:$C$204,"&gt;="&amp;$C$6,Metrics!$C$5:$C$204,"&lt;="&amp;$F$7))))</f>
        <v/>
      </c>
      <c r="H25" s="11">
        <f>IF($A25="","",IF($B25="Avg",IFERROR(AVERAGEIFS(Metrics!$D$5:$D$204,Metrics!$A$5:$A$204,$A25,Metrics!$C$5:$C$204,"&gt;="&amp;$C$6,Metrics!$C$5:$C$204,"&lt;="&amp;$F$7),""),IF($B25="Last",IF(COUNTIFS(Metrics!$A$5:$A$204,$A25,Metrics!$C$5:$C$204,$F$7)=0,"",SUMIFS(Metrics!$D$5:$D$204,Metrics!$A$5:$A$204,$A25,Metrics!$C$5:$C$204,$F$7)),SUMIFS(Metrics!$D$5:$D$204,Metrics!$A$5:$A$204,$A25,Metrics!$C$5:$C$204,"&gt;="&amp;$C$6,Metrics!$C$5:$C$204,"&lt;="&amp;$F$7))))</f>
        <v/>
      </c>
      <c r="I25" s="9">
        <f>IF($A25="","",IF($H25=0,"",(($G25-$H25)/ABS($H25))*IF(IFERROR(INDEX(Metrics!$F$5:$F$204,MATCH($A25,Metrics!$A$5:$A$204,0)),"Higher")="Lower",-1,1)))</f>
        <v/>
      </c>
      <c r="J25" s="10">
        <f>IF($A25="","",IF($I25="","",IF($I25&gt;=0.05,"Ahead",IF($I25&gt;=-0.05,"On track","Behind"))))</f>
        <v/>
      </c>
    </row>
    <row r="26">
      <c r="A26" s="7" t="n"/>
      <c r="B26" s="7" t="n"/>
      <c r="C26" s="11">
        <f>IF($A26="","",IF($B26="Avg",IFERROR(AVERAGEIFS(Metrics!$E$5:$E$204,Metrics!$A$5:$A$204,$A26,Metrics!$C$5:$C$204,"&gt;="&amp;C$6,Metrics!$C$5:$C$204,"&lt;="&amp;C$7),""),IF($B26="Last",IF(COUNTIFS(Metrics!$A$5:$A$204,$A26,Metrics!$C$5:$C$204,C$7)=0,"",SUMIFS(Metrics!$E$5:$E$204,Metrics!$A$5:$A$204,$A26,Metrics!$C$5:$C$204,C$7)),SUMIFS(Metrics!$E$5:$E$204,Metrics!$A$5:$A$204,$A26,Metrics!$C$5:$C$204,"&gt;="&amp;C$6,Metrics!$C$5:$C$204,"&lt;="&amp;C$7))))</f>
        <v/>
      </c>
      <c r="D26" s="11">
        <f>IF($A26="","",IF($B26="Avg",IFERROR(AVERAGEIFS(Metrics!$E$5:$E$204,Metrics!$A$5:$A$204,$A26,Metrics!$C$5:$C$204,"&gt;="&amp;D$6,Metrics!$C$5:$C$204,"&lt;="&amp;D$7),""),IF($B26="Last",IF(COUNTIFS(Metrics!$A$5:$A$204,$A26,Metrics!$C$5:$C$204,D$7)=0,"",SUMIFS(Metrics!$E$5:$E$204,Metrics!$A$5:$A$204,$A26,Metrics!$C$5:$C$204,D$7)),SUMIFS(Metrics!$E$5:$E$204,Metrics!$A$5:$A$204,$A26,Metrics!$C$5:$C$204,"&gt;="&amp;D$6,Metrics!$C$5:$C$204,"&lt;="&amp;D$7))))</f>
        <v/>
      </c>
      <c r="E26" s="11">
        <f>IF($A26="","",IF($B26="Avg",IFERROR(AVERAGEIFS(Metrics!$E$5:$E$204,Metrics!$A$5:$A$204,$A26,Metrics!$C$5:$C$204,"&gt;="&amp;E$6,Metrics!$C$5:$C$204,"&lt;="&amp;E$7),""),IF($B26="Last",IF(COUNTIFS(Metrics!$A$5:$A$204,$A26,Metrics!$C$5:$C$204,E$7)=0,"",SUMIFS(Metrics!$E$5:$E$204,Metrics!$A$5:$A$204,$A26,Metrics!$C$5:$C$204,E$7)),SUMIFS(Metrics!$E$5:$E$204,Metrics!$A$5:$A$204,$A26,Metrics!$C$5:$C$204,"&gt;="&amp;E$6,Metrics!$C$5:$C$204,"&lt;="&amp;E$7))))</f>
        <v/>
      </c>
      <c r="F26" s="11">
        <f>IF($A26="","",IF($B26="Avg",IFERROR(AVERAGEIFS(Metrics!$E$5:$E$204,Metrics!$A$5:$A$204,$A26,Metrics!$C$5:$C$204,"&gt;="&amp;F$6,Metrics!$C$5:$C$204,"&lt;="&amp;F$7),""),IF($B26="Last",IF(COUNTIFS(Metrics!$A$5:$A$204,$A26,Metrics!$C$5:$C$204,F$7)=0,"",SUMIFS(Metrics!$E$5:$E$204,Metrics!$A$5:$A$204,$A26,Metrics!$C$5:$C$204,F$7)),SUMIFS(Metrics!$E$5:$E$204,Metrics!$A$5:$A$204,$A26,Metrics!$C$5:$C$204,"&gt;="&amp;F$6,Metrics!$C$5:$C$204,"&lt;="&amp;F$7))))</f>
        <v/>
      </c>
      <c r="G26" s="18">
        <f>IF($A26="","",IF($B26="Avg",IFERROR(AVERAGEIFS(Metrics!$E$5:$E$204,Metrics!$A$5:$A$204,$A26,Metrics!$C$5:$C$204,"&gt;="&amp;$C$6,Metrics!$C$5:$C$204,"&lt;="&amp;$F$7),""),IF($B26="Last",IF(COUNTIFS(Metrics!$A$5:$A$204,$A26,Metrics!$C$5:$C$204,$F$7)=0,"",SUMIFS(Metrics!$E$5:$E$204,Metrics!$A$5:$A$204,$A26,Metrics!$C$5:$C$204,$F$7)),SUMIFS(Metrics!$E$5:$E$204,Metrics!$A$5:$A$204,$A26,Metrics!$C$5:$C$204,"&gt;="&amp;$C$6,Metrics!$C$5:$C$204,"&lt;="&amp;$F$7))))</f>
        <v/>
      </c>
      <c r="H26" s="11">
        <f>IF($A26="","",IF($B26="Avg",IFERROR(AVERAGEIFS(Metrics!$D$5:$D$204,Metrics!$A$5:$A$204,$A26,Metrics!$C$5:$C$204,"&gt;="&amp;$C$6,Metrics!$C$5:$C$204,"&lt;="&amp;$F$7),""),IF($B26="Last",IF(COUNTIFS(Metrics!$A$5:$A$204,$A26,Metrics!$C$5:$C$204,$F$7)=0,"",SUMIFS(Metrics!$D$5:$D$204,Metrics!$A$5:$A$204,$A26,Metrics!$C$5:$C$204,$F$7)),SUMIFS(Metrics!$D$5:$D$204,Metrics!$A$5:$A$204,$A26,Metrics!$C$5:$C$204,"&gt;="&amp;$C$6,Metrics!$C$5:$C$204,"&lt;="&amp;$F$7))))</f>
        <v/>
      </c>
      <c r="I26" s="9">
        <f>IF($A26="","",IF($H26=0,"",(($G26-$H26)/ABS($H26))*IF(IFERROR(INDEX(Metrics!$F$5:$F$204,MATCH($A26,Metrics!$A$5:$A$204,0)),"Higher")="Lower",-1,1)))</f>
        <v/>
      </c>
      <c r="J26" s="10">
        <f>IF($A26="","",IF($I26="","",IF($I26&gt;=0.05,"Ahead",IF($I26&gt;=-0.05,"On track","Behind"))))</f>
        <v/>
      </c>
    </row>
    <row r="27">
      <c r="A27" s="7" t="n"/>
      <c r="B27" s="7" t="n"/>
      <c r="C27" s="11">
        <f>IF($A27="","",IF($B27="Avg",IFERROR(AVERAGEIFS(Metrics!$E$5:$E$204,Metrics!$A$5:$A$204,$A27,Metrics!$C$5:$C$204,"&gt;="&amp;C$6,Metrics!$C$5:$C$204,"&lt;="&amp;C$7),""),IF($B27="Last",IF(COUNTIFS(Metrics!$A$5:$A$204,$A27,Metrics!$C$5:$C$204,C$7)=0,"",SUMIFS(Metrics!$E$5:$E$204,Metrics!$A$5:$A$204,$A27,Metrics!$C$5:$C$204,C$7)),SUMIFS(Metrics!$E$5:$E$204,Metrics!$A$5:$A$204,$A27,Metrics!$C$5:$C$204,"&gt;="&amp;C$6,Metrics!$C$5:$C$204,"&lt;="&amp;C$7))))</f>
        <v/>
      </c>
      <c r="D27" s="11">
        <f>IF($A27="","",IF($B27="Avg",IFERROR(AVERAGEIFS(Metrics!$E$5:$E$204,Metrics!$A$5:$A$204,$A27,Metrics!$C$5:$C$204,"&gt;="&amp;D$6,Metrics!$C$5:$C$204,"&lt;="&amp;D$7),""),IF($B27="Last",IF(COUNTIFS(Metrics!$A$5:$A$204,$A27,Metrics!$C$5:$C$204,D$7)=0,"",SUMIFS(Metrics!$E$5:$E$204,Metrics!$A$5:$A$204,$A27,Metrics!$C$5:$C$204,D$7)),SUMIFS(Metrics!$E$5:$E$204,Metrics!$A$5:$A$204,$A27,Metrics!$C$5:$C$204,"&gt;="&amp;D$6,Metrics!$C$5:$C$204,"&lt;="&amp;D$7))))</f>
        <v/>
      </c>
      <c r="E27" s="11">
        <f>IF($A27="","",IF($B27="Avg",IFERROR(AVERAGEIFS(Metrics!$E$5:$E$204,Metrics!$A$5:$A$204,$A27,Metrics!$C$5:$C$204,"&gt;="&amp;E$6,Metrics!$C$5:$C$204,"&lt;="&amp;E$7),""),IF($B27="Last",IF(COUNTIFS(Metrics!$A$5:$A$204,$A27,Metrics!$C$5:$C$204,E$7)=0,"",SUMIFS(Metrics!$E$5:$E$204,Metrics!$A$5:$A$204,$A27,Metrics!$C$5:$C$204,E$7)),SUMIFS(Metrics!$E$5:$E$204,Metrics!$A$5:$A$204,$A27,Metrics!$C$5:$C$204,"&gt;="&amp;E$6,Metrics!$C$5:$C$204,"&lt;="&amp;E$7))))</f>
        <v/>
      </c>
      <c r="F27" s="11">
        <f>IF($A27="","",IF($B27="Avg",IFERROR(AVERAGEIFS(Metrics!$E$5:$E$204,Metrics!$A$5:$A$204,$A27,Metrics!$C$5:$C$204,"&gt;="&amp;F$6,Metrics!$C$5:$C$204,"&lt;="&amp;F$7),""),IF($B27="Last",IF(COUNTIFS(Metrics!$A$5:$A$204,$A27,Metrics!$C$5:$C$204,F$7)=0,"",SUMIFS(Metrics!$E$5:$E$204,Metrics!$A$5:$A$204,$A27,Metrics!$C$5:$C$204,F$7)),SUMIFS(Metrics!$E$5:$E$204,Metrics!$A$5:$A$204,$A27,Metrics!$C$5:$C$204,"&gt;="&amp;F$6,Metrics!$C$5:$C$204,"&lt;="&amp;F$7))))</f>
        <v/>
      </c>
      <c r="G27" s="18">
        <f>IF($A27="","",IF($B27="Avg",IFERROR(AVERAGEIFS(Metrics!$E$5:$E$204,Metrics!$A$5:$A$204,$A27,Metrics!$C$5:$C$204,"&gt;="&amp;$C$6,Metrics!$C$5:$C$204,"&lt;="&amp;$F$7),""),IF($B27="Last",IF(COUNTIFS(Metrics!$A$5:$A$204,$A27,Metrics!$C$5:$C$204,$F$7)=0,"",SUMIFS(Metrics!$E$5:$E$204,Metrics!$A$5:$A$204,$A27,Metrics!$C$5:$C$204,$F$7)),SUMIFS(Metrics!$E$5:$E$204,Metrics!$A$5:$A$204,$A27,Metrics!$C$5:$C$204,"&gt;="&amp;$C$6,Metrics!$C$5:$C$204,"&lt;="&amp;$F$7))))</f>
        <v/>
      </c>
      <c r="H27" s="11">
        <f>IF($A27="","",IF($B27="Avg",IFERROR(AVERAGEIFS(Metrics!$D$5:$D$204,Metrics!$A$5:$A$204,$A27,Metrics!$C$5:$C$204,"&gt;="&amp;$C$6,Metrics!$C$5:$C$204,"&lt;="&amp;$F$7),""),IF($B27="Last",IF(COUNTIFS(Metrics!$A$5:$A$204,$A27,Metrics!$C$5:$C$204,$F$7)=0,"",SUMIFS(Metrics!$D$5:$D$204,Metrics!$A$5:$A$204,$A27,Metrics!$C$5:$C$204,$F$7)),SUMIFS(Metrics!$D$5:$D$204,Metrics!$A$5:$A$204,$A27,Metrics!$C$5:$C$204,"&gt;="&amp;$C$6,Metrics!$C$5:$C$204,"&lt;="&amp;$F$7))))</f>
        <v/>
      </c>
      <c r="I27" s="9">
        <f>IF($A27="","",IF($H27=0,"",(($G27-$H27)/ABS($H27))*IF(IFERROR(INDEX(Metrics!$F$5:$F$204,MATCH($A27,Metrics!$A$5:$A$204,0)),"Higher")="Lower",-1,1)))</f>
        <v/>
      </c>
      <c r="J27" s="10">
        <f>IF($A27="","",IF($I27="","",IF($I27&gt;=0.05,"Ahead",IF($I27&gt;=-0.05,"On track","Behind"))))</f>
        <v/>
      </c>
    </row>
    <row r="28">
      <c r="A28" s="7" t="n"/>
      <c r="B28" s="7" t="n"/>
      <c r="C28" s="11">
        <f>IF($A28="","",IF($B28="Avg",IFERROR(AVERAGEIFS(Metrics!$E$5:$E$204,Metrics!$A$5:$A$204,$A28,Metrics!$C$5:$C$204,"&gt;="&amp;C$6,Metrics!$C$5:$C$204,"&lt;="&amp;C$7),""),IF($B28="Last",IF(COUNTIFS(Metrics!$A$5:$A$204,$A28,Metrics!$C$5:$C$204,C$7)=0,"",SUMIFS(Metrics!$E$5:$E$204,Metrics!$A$5:$A$204,$A28,Metrics!$C$5:$C$204,C$7)),SUMIFS(Metrics!$E$5:$E$204,Metrics!$A$5:$A$204,$A28,Metrics!$C$5:$C$204,"&gt;="&amp;C$6,Metrics!$C$5:$C$204,"&lt;="&amp;C$7))))</f>
        <v/>
      </c>
      <c r="D28" s="11">
        <f>IF($A28="","",IF($B28="Avg",IFERROR(AVERAGEIFS(Metrics!$E$5:$E$204,Metrics!$A$5:$A$204,$A28,Metrics!$C$5:$C$204,"&gt;="&amp;D$6,Metrics!$C$5:$C$204,"&lt;="&amp;D$7),""),IF($B28="Last",IF(COUNTIFS(Metrics!$A$5:$A$204,$A28,Metrics!$C$5:$C$204,D$7)=0,"",SUMIFS(Metrics!$E$5:$E$204,Metrics!$A$5:$A$204,$A28,Metrics!$C$5:$C$204,D$7)),SUMIFS(Metrics!$E$5:$E$204,Metrics!$A$5:$A$204,$A28,Metrics!$C$5:$C$204,"&gt;="&amp;D$6,Metrics!$C$5:$C$204,"&lt;="&amp;D$7))))</f>
        <v/>
      </c>
      <c r="E28" s="11">
        <f>IF($A28="","",IF($B28="Avg",IFERROR(AVERAGEIFS(Metrics!$E$5:$E$204,Metrics!$A$5:$A$204,$A28,Metrics!$C$5:$C$204,"&gt;="&amp;E$6,Metrics!$C$5:$C$204,"&lt;="&amp;E$7),""),IF($B28="Last",IF(COUNTIFS(Metrics!$A$5:$A$204,$A28,Metrics!$C$5:$C$204,E$7)=0,"",SUMIFS(Metrics!$E$5:$E$204,Metrics!$A$5:$A$204,$A28,Metrics!$C$5:$C$204,E$7)),SUMIFS(Metrics!$E$5:$E$204,Metrics!$A$5:$A$204,$A28,Metrics!$C$5:$C$204,"&gt;="&amp;E$6,Metrics!$C$5:$C$204,"&lt;="&amp;E$7))))</f>
        <v/>
      </c>
      <c r="F28" s="11">
        <f>IF($A28="","",IF($B28="Avg",IFERROR(AVERAGEIFS(Metrics!$E$5:$E$204,Metrics!$A$5:$A$204,$A28,Metrics!$C$5:$C$204,"&gt;="&amp;F$6,Metrics!$C$5:$C$204,"&lt;="&amp;F$7),""),IF($B28="Last",IF(COUNTIFS(Metrics!$A$5:$A$204,$A28,Metrics!$C$5:$C$204,F$7)=0,"",SUMIFS(Metrics!$E$5:$E$204,Metrics!$A$5:$A$204,$A28,Metrics!$C$5:$C$204,F$7)),SUMIFS(Metrics!$E$5:$E$204,Metrics!$A$5:$A$204,$A28,Metrics!$C$5:$C$204,"&gt;="&amp;F$6,Metrics!$C$5:$C$204,"&lt;="&amp;F$7))))</f>
        <v/>
      </c>
      <c r="G28" s="18">
        <f>IF($A28="","",IF($B28="Avg",IFERROR(AVERAGEIFS(Metrics!$E$5:$E$204,Metrics!$A$5:$A$204,$A28,Metrics!$C$5:$C$204,"&gt;="&amp;$C$6,Metrics!$C$5:$C$204,"&lt;="&amp;$F$7),""),IF($B28="Last",IF(COUNTIFS(Metrics!$A$5:$A$204,$A28,Metrics!$C$5:$C$204,$F$7)=0,"",SUMIFS(Metrics!$E$5:$E$204,Metrics!$A$5:$A$204,$A28,Metrics!$C$5:$C$204,$F$7)),SUMIFS(Metrics!$E$5:$E$204,Metrics!$A$5:$A$204,$A28,Metrics!$C$5:$C$204,"&gt;="&amp;$C$6,Metrics!$C$5:$C$204,"&lt;="&amp;$F$7))))</f>
        <v/>
      </c>
      <c r="H28" s="11">
        <f>IF($A28="","",IF($B28="Avg",IFERROR(AVERAGEIFS(Metrics!$D$5:$D$204,Metrics!$A$5:$A$204,$A28,Metrics!$C$5:$C$204,"&gt;="&amp;$C$6,Metrics!$C$5:$C$204,"&lt;="&amp;$F$7),""),IF($B28="Last",IF(COUNTIFS(Metrics!$A$5:$A$204,$A28,Metrics!$C$5:$C$204,$F$7)=0,"",SUMIFS(Metrics!$D$5:$D$204,Metrics!$A$5:$A$204,$A28,Metrics!$C$5:$C$204,$F$7)),SUMIFS(Metrics!$D$5:$D$204,Metrics!$A$5:$A$204,$A28,Metrics!$C$5:$C$204,"&gt;="&amp;$C$6,Metrics!$C$5:$C$204,"&lt;="&amp;$F$7))))</f>
        <v/>
      </c>
      <c r="I28" s="9">
        <f>IF($A28="","",IF($H28=0,"",(($G28-$H28)/ABS($H28))*IF(IFERROR(INDEX(Metrics!$F$5:$F$204,MATCH($A28,Metrics!$A$5:$A$204,0)),"Higher")="Lower",-1,1)))</f>
        <v/>
      </c>
      <c r="J28" s="10">
        <f>IF($A28="","",IF($I28="","",IF($I28&gt;=0.05,"Ahead",IF($I28&gt;=-0.05,"On track","Behind"))))</f>
        <v/>
      </c>
    </row>
    <row r="29">
      <c r="A29" s="7" t="n"/>
      <c r="B29" s="7" t="n"/>
      <c r="C29" s="11">
        <f>IF($A29="","",IF($B29="Avg",IFERROR(AVERAGEIFS(Metrics!$E$5:$E$204,Metrics!$A$5:$A$204,$A29,Metrics!$C$5:$C$204,"&gt;="&amp;C$6,Metrics!$C$5:$C$204,"&lt;="&amp;C$7),""),IF($B29="Last",IF(COUNTIFS(Metrics!$A$5:$A$204,$A29,Metrics!$C$5:$C$204,C$7)=0,"",SUMIFS(Metrics!$E$5:$E$204,Metrics!$A$5:$A$204,$A29,Metrics!$C$5:$C$204,C$7)),SUMIFS(Metrics!$E$5:$E$204,Metrics!$A$5:$A$204,$A29,Metrics!$C$5:$C$204,"&gt;="&amp;C$6,Metrics!$C$5:$C$204,"&lt;="&amp;C$7))))</f>
        <v/>
      </c>
      <c r="D29" s="11">
        <f>IF($A29="","",IF($B29="Avg",IFERROR(AVERAGEIFS(Metrics!$E$5:$E$204,Metrics!$A$5:$A$204,$A29,Metrics!$C$5:$C$204,"&gt;="&amp;D$6,Metrics!$C$5:$C$204,"&lt;="&amp;D$7),""),IF($B29="Last",IF(COUNTIFS(Metrics!$A$5:$A$204,$A29,Metrics!$C$5:$C$204,D$7)=0,"",SUMIFS(Metrics!$E$5:$E$204,Metrics!$A$5:$A$204,$A29,Metrics!$C$5:$C$204,D$7)),SUMIFS(Metrics!$E$5:$E$204,Metrics!$A$5:$A$204,$A29,Metrics!$C$5:$C$204,"&gt;="&amp;D$6,Metrics!$C$5:$C$204,"&lt;="&amp;D$7))))</f>
        <v/>
      </c>
      <c r="E29" s="11">
        <f>IF($A29="","",IF($B29="Avg",IFERROR(AVERAGEIFS(Metrics!$E$5:$E$204,Metrics!$A$5:$A$204,$A29,Metrics!$C$5:$C$204,"&gt;="&amp;E$6,Metrics!$C$5:$C$204,"&lt;="&amp;E$7),""),IF($B29="Last",IF(COUNTIFS(Metrics!$A$5:$A$204,$A29,Metrics!$C$5:$C$204,E$7)=0,"",SUMIFS(Metrics!$E$5:$E$204,Metrics!$A$5:$A$204,$A29,Metrics!$C$5:$C$204,E$7)),SUMIFS(Metrics!$E$5:$E$204,Metrics!$A$5:$A$204,$A29,Metrics!$C$5:$C$204,"&gt;="&amp;E$6,Metrics!$C$5:$C$204,"&lt;="&amp;E$7))))</f>
        <v/>
      </c>
      <c r="F29" s="11">
        <f>IF($A29="","",IF($B29="Avg",IFERROR(AVERAGEIFS(Metrics!$E$5:$E$204,Metrics!$A$5:$A$204,$A29,Metrics!$C$5:$C$204,"&gt;="&amp;F$6,Metrics!$C$5:$C$204,"&lt;="&amp;F$7),""),IF($B29="Last",IF(COUNTIFS(Metrics!$A$5:$A$204,$A29,Metrics!$C$5:$C$204,F$7)=0,"",SUMIFS(Metrics!$E$5:$E$204,Metrics!$A$5:$A$204,$A29,Metrics!$C$5:$C$204,F$7)),SUMIFS(Metrics!$E$5:$E$204,Metrics!$A$5:$A$204,$A29,Metrics!$C$5:$C$204,"&gt;="&amp;F$6,Metrics!$C$5:$C$204,"&lt;="&amp;F$7))))</f>
        <v/>
      </c>
      <c r="G29" s="18">
        <f>IF($A29="","",IF($B29="Avg",IFERROR(AVERAGEIFS(Metrics!$E$5:$E$204,Metrics!$A$5:$A$204,$A29,Metrics!$C$5:$C$204,"&gt;="&amp;$C$6,Metrics!$C$5:$C$204,"&lt;="&amp;$F$7),""),IF($B29="Last",IF(COUNTIFS(Metrics!$A$5:$A$204,$A29,Metrics!$C$5:$C$204,$F$7)=0,"",SUMIFS(Metrics!$E$5:$E$204,Metrics!$A$5:$A$204,$A29,Metrics!$C$5:$C$204,$F$7)),SUMIFS(Metrics!$E$5:$E$204,Metrics!$A$5:$A$204,$A29,Metrics!$C$5:$C$204,"&gt;="&amp;$C$6,Metrics!$C$5:$C$204,"&lt;="&amp;$F$7))))</f>
        <v/>
      </c>
      <c r="H29" s="11">
        <f>IF($A29="","",IF($B29="Avg",IFERROR(AVERAGEIFS(Metrics!$D$5:$D$204,Metrics!$A$5:$A$204,$A29,Metrics!$C$5:$C$204,"&gt;="&amp;$C$6,Metrics!$C$5:$C$204,"&lt;="&amp;$F$7),""),IF($B29="Last",IF(COUNTIFS(Metrics!$A$5:$A$204,$A29,Metrics!$C$5:$C$204,$F$7)=0,"",SUMIFS(Metrics!$D$5:$D$204,Metrics!$A$5:$A$204,$A29,Metrics!$C$5:$C$204,$F$7)),SUMIFS(Metrics!$D$5:$D$204,Metrics!$A$5:$A$204,$A29,Metrics!$C$5:$C$204,"&gt;="&amp;$C$6,Metrics!$C$5:$C$204,"&lt;="&amp;$F$7))))</f>
        <v/>
      </c>
      <c r="I29" s="9">
        <f>IF($A29="","",IF($H29=0,"",(($G29-$H29)/ABS($H29))*IF(IFERROR(INDEX(Metrics!$F$5:$F$204,MATCH($A29,Metrics!$A$5:$A$204,0)),"Higher")="Lower",-1,1)))</f>
        <v/>
      </c>
      <c r="J29" s="10">
        <f>IF($A29="","",IF($I29="","",IF($I29&gt;=0.05,"Ahead",IF($I29&gt;=-0.05,"On track","Behind"))))</f>
        <v/>
      </c>
    </row>
    <row r="30">
      <c r="A30" s="7" t="n"/>
      <c r="B30" s="7" t="n"/>
      <c r="C30" s="11">
        <f>IF($A30="","",IF($B30="Avg",IFERROR(AVERAGEIFS(Metrics!$E$5:$E$204,Metrics!$A$5:$A$204,$A30,Metrics!$C$5:$C$204,"&gt;="&amp;C$6,Metrics!$C$5:$C$204,"&lt;="&amp;C$7),""),IF($B30="Last",IF(COUNTIFS(Metrics!$A$5:$A$204,$A30,Metrics!$C$5:$C$204,C$7)=0,"",SUMIFS(Metrics!$E$5:$E$204,Metrics!$A$5:$A$204,$A30,Metrics!$C$5:$C$204,C$7)),SUMIFS(Metrics!$E$5:$E$204,Metrics!$A$5:$A$204,$A30,Metrics!$C$5:$C$204,"&gt;="&amp;C$6,Metrics!$C$5:$C$204,"&lt;="&amp;C$7))))</f>
        <v/>
      </c>
      <c r="D30" s="11">
        <f>IF($A30="","",IF($B30="Avg",IFERROR(AVERAGEIFS(Metrics!$E$5:$E$204,Metrics!$A$5:$A$204,$A30,Metrics!$C$5:$C$204,"&gt;="&amp;D$6,Metrics!$C$5:$C$204,"&lt;="&amp;D$7),""),IF($B30="Last",IF(COUNTIFS(Metrics!$A$5:$A$204,$A30,Metrics!$C$5:$C$204,D$7)=0,"",SUMIFS(Metrics!$E$5:$E$204,Metrics!$A$5:$A$204,$A30,Metrics!$C$5:$C$204,D$7)),SUMIFS(Metrics!$E$5:$E$204,Metrics!$A$5:$A$204,$A30,Metrics!$C$5:$C$204,"&gt;="&amp;D$6,Metrics!$C$5:$C$204,"&lt;="&amp;D$7))))</f>
        <v/>
      </c>
      <c r="E30" s="11">
        <f>IF($A30="","",IF($B30="Avg",IFERROR(AVERAGEIFS(Metrics!$E$5:$E$204,Metrics!$A$5:$A$204,$A30,Metrics!$C$5:$C$204,"&gt;="&amp;E$6,Metrics!$C$5:$C$204,"&lt;="&amp;E$7),""),IF($B30="Last",IF(COUNTIFS(Metrics!$A$5:$A$204,$A30,Metrics!$C$5:$C$204,E$7)=0,"",SUMIFS(Metrics!$E$5:$E$204,Metrics!$A$5:$A$204,$A30,Metrics!$C$5:$C$204,E$7)),SUMIFS(Metrics!$E$5:$E$204,Metrics!$A$5:$A$204,$A30,Metrics!$C$5:$C$204,"&gt;="&amp;E$6,Metrics!$C$5:$C$204,"&lt;="&amp;E$7))))</f>
        <v/>
      </c>
      <c r="F30" s="11">
        <f>IF($A30="","",IF($B30="Avg",IFERROR(AVERAGEIFS(Metrics!$E$5:$E$204,Metrics!$A$5:$A$204,$A30,Metrics!$C$5:$C$204,"&gt;="&amp;F$6,Metrics!$C$5:$C$204,"&lt;="&amp;F$7),""),IF($B30="Last",IF(COUNTIFS(Metrics!$A$5:$A$204,$A30,Metrics!$C$5:$C$204,F$7)=0,"",SUMIFS(Metrics!$E$5:$E$204,Metrics!$A$5:$A$204,$A30,Metrics!$C$5:$C$204,F$7)),SUMIFS(Metrics!$E$5:$E$204,Metrics!$A$5:$A$204,$A30,Metrics!$C$5:$C$204,"&gt;="&amp;F$6,Metrics!$C$5:$C$204,"&lt;="&amp;F$7))))</f>
        <v/>
      </c>
      <c r="G30" s="18">
        <f>IF($A30="","",IF($B30="Avg",IFERROR(AVERAGEIFS(Metrics!$E$5:$E$204,Metrics!$A$5:$A$204,$A30,Metrics!$C$5:$C$204,"&gt;="&amp;$C$6,Metrics!$C$5:$C$204,"&lt;="&amp;$F$7),""),IF($B30="Last",IF(COUNTIFS(Metrics!$A$5:$A$204,$A30,Metrics!$C$5:$C$204,$F$7)=0,"",SUMIFS(Metrics!$E$5:$E$204,Metrics!$A$5:$A$204,$A30,Metrics!$C$5:$C$204,$F$7)),SUMIFS(Metrics!$E$5:$E$204,Metrics!$A$5:$A$204,$A30,Metrics!$C$5:$C$204,"&gt;="&amp;$C$6,Metrics!$C$5:$C$204,"&lt;="&amp;$F$7))))</f>
        <v/>
      </c>
      <c r="H30" s="11">
        <f>IF($A30="","",IF($B30="Avg",IFERROR(AVERAGEIFS(Metrics!$D$5:$D$204,Metrics!$A$5:$A$204,$A30,Metrics!$C$5:$C$204,"&gt;="&amp;$C$6,Metrics!$C$5:$C$204,"&lt;="&amp;$F$7),""),IF($B30="Last",IF(COUNTIFS(Metrics!$A$5:$A$204,$A30,Metrics!$C$5:$C$204,$F$7)=0,"",SUMIFS(Metrics!$D$5:$D$204,Metrics!$A$5:$A$204,$A30,Metrics!$C$5:$C$204,$F$7)),SUMIFS(Metrics!$D$5:$D$204,Metrics!$A$5:$A$204,$A30,Metrics!$C$5:$C$204,"&gt;="&amp;$C$6,Metrics!$C$5:$C$204,"&lt;="&amp;$F$7))))</f>
        <v/>
      </c>
      <c r="I30" s="9">
        <f>IF($A30="","",IF($H30=0,"",(($G30-$H30)/ABS($H30))*IF(IFERROR(INDEX(Metrics!$F$5:$F$204,MATCH($A30,Metrics!$A$5:$A$204,0)),"Higher")="Lower",-1,1)))</f>
        <v/>
      </c>
      <c r="J30" s="10">
        <f>IF($A30="","",IF($I30="","",IF($I30&gt;=0.05,"Ahead",IF($I30&gt;=-0.05,"On track","Behind"))))</f>
        <v/>
      </c>
    </row>
    <row r="31">
      <c r="A31" s="7" t="n"/>
      <c r="B31" s="7" t="n"/>
      <c r="C31" s="11">
        <f>IF($A31="","",IF($B31="Avg",IFERROR(AVERAGEIFS(Metrics!$E$5:$E$204,Metrics!$A$5:$A$204,$A31,Metrics!$C$5:$C$204,"&gt;="&amp;C$6,Metrics!$C$5:$C$204,"&lt;="&amp;C$7),""),IF($B31="Last",IF(COUNTIFS(Metrics!$A$5:$A$204,$A31,Metrics!$C$5:$C$204,C$7)=0,"",SUMIFS(Metrics!$E$5:$E$204,Metrics!$A$5:$A$204,$A31,Metrics!$C$5:$C$204,C$7)),SUMIFS(Metrics!$E$5:$E$204,Metrics!$A$5:$A$204,$A31,Metrics!$C$5:$C$204,"&gt;="&amp;C$6,Metrics!$C$5:$C$204,"&lt;="&amp;C$7))))</f>
        <v/>
      </c>
      <c r="D31" s="11">
        <f>IF($A31="","",IF($B31="Avg",IFERROR(AVERAGEIFS(Metrics!$E$5:$E$204,Metrics!$A$5:$A$204,$A31,Metrics!$C$5:$C$204,"&gt;="&amp;D$6,Metrics!$C$5:$C$204,"&lt;="&amp;D$7),""),IF($B31="Last",IF(COUNTIFS(Metrics!$A$5:$A$204,$A31,Metrics!$C$5:$C$204,D$7)=0,"",SUMIFS(Metrics!$E$5:$E$204,Metrics!$A$5:$A$204,$A31,Metrics!$C$5:$C$204,D$7)),SUMIFS(Metrics!$E$5:$E$204,Metrics!$A$5:$A$204,$A31,Metrics!$C$5:$C$204,"&gt;="&amp;D$6,Metrics!$C$5:$C$204,"&lt;="&amp;D$7))))</f>
        <v/>
      </c>
      <c r="E31" s="11">
        <f>IF($A31="","",IF($B31="Avg",IFERROR(AVERAGEIFS(Metrics!$E$5:$E$204,Metrics!$A$5:$A$204,$A31,Metrics!$C$5:$C$204,"&gt;="&amp;E$6,Metrics!$C$5:$C$204,"&lt;="&amp;E$7),""),IF($B31="Last",IF(COUNTIFS(Metrics!$A$5:$A$204,$A31,Metrics!$C$5:$C$204,E$7)=0,"",SUMIFS(Metrics!$E$5:$E$204,Metrics!$A$5:$A$204,$A31,Metrics!$C$5:$C$204,E$7)),SUMIFS(Metrics!$E$5:$E$204,Metrics!$A$5:$A$204,$A31,Metrics!$C$5:$C$204,"&gt;="&amp;E$6,Metrics!$C$5:$C$204,"&lt;="&amp;E$7))))</f>
        <v/>
      </c>
      <c r="F31" s="11">
        <f>IF($A31="","",IF($B31="Avg",IFERROR(AVERAGEIFS(Metrics!$E$5:$E$204,Metrics!$A$5:$A$204,$A31,Metrics!$C$5:$C$204,"&gt;="&amp;F$6,Metrics!$C$5:$C$204,"&lt;="&amp;F$7),""),IF($B31="Last",IF(COUNTIFS(Metrics!$A$5:$A$204,$A31,Metrics!$C$5:$C$204,F$7)=0,"",SUMIFS(Metrics!$E$5:$E$204,Metrics!$A$5:$A$204,$A31,Metrics!$C$5:$C$204,F$7)),SUMIFS(Metrics!$E$5:$E$204,Metrics!$A$5:$A$204,$A31,Metrics!$C$5:$C$204,"&gt;="&amp;F$6,Metrics!$C$5:$C$204,"&lt;="&amp;F$7))))</f>
        <v/>
      </c>
      <c r="G31" s="18">
        <f>IF($A31="","",IF($B31="Avg",IFERROR(AVERAGEIFS(Metrics!$E$5:$E$204,Metrics!$A$5:$A$204,$A31,Metrics!$C$5:$C$204,"&gt;="&amp;$C$6,Metrics!$C$5:$C$204,"&lt;="&amp;$F$7),""),IF($B31="Last",IF(COUNTIFS(Metrics!$A$5:$A$204,$A31,Metrics!$C$5:$C$204,$F$7)=0,"",SUMIFS(Metrics!$E$5:$E$204,Metrics!$A$5:$A$204,$A31,Metrics!$C$5:$C$204,$F$7)),SUMIFS(Metrics!$E$5:$E$204,Metrics!$A$5:$A$204,$A31,Metrics!$C$5:$C$204,"&gt;="&amp;$C$6,Metrics!$C$5:$C$204,"&lt;="&amp;$F$7))))</f>
        <v/>
      </c>
      <c r="H31" s="11">
        <f>IF($A31="","",IF($B31="Avg",IFERROR(AVERAGEIFS(Metrics!$D$5:$D$204,Metrics!$A$5:$A$204,$A31,Metrics!$C$5:$C$204,"&gt;="&amp;$C$6,Metrics!$C$5:$C$204,"&lt;="&amp;$F$7),""),IF($B31="Last",IF(COUNTIFS(Metrics!$A$5:$A$204,$A31,Metrics!$C$5:$C$204,$F$7)=0,"",SUMIFS(Metrics!$D$5:$D$204,Metrics!$A$5:$A$204,$A31,Metrics!$C$5:$C$204,$F$7)),SUMIFS(Metrics!$D$5:$D$204,Metrics!$A$5:$A$204,$A31,Metrics!$C$5:$C$204,"&gt;="&amp;$C$6,Metrics!$C$5:$C$204,"&lt;="&amp;$F$7))))</f>
        <v/>
      </c>
      <c r="I31" s="9">
        <f>IF($A31="","",IF($H31=0,"",(($G31-$H31)/ABS($H31))*IF(IFERROR(INDEX(Metrics!$F$5:$F$204,MATCH($A31,Metrics!$A$5:$A$204,0)),"Higher")="Lower",-1,1)))</f>
        <v/>
      </c>
      <c r="J31" s="10">
        <f>IF($A31="","",IF($I31="","",IF($I31&gt;=0.05,"Ahead",IF($I31&gt;=-0.05,"On track","Behind"))))</f>
        <v/>
      </c>
    </row>
    <row r="32">
      <c r="A32" s="7" t="n"/>
      <c r="B32" s="7" t="n"/>
      <c r="C32" s="11">
        <f>IF($A32="","",IF($B32="Avg",IFERROR(AVERAGEIFS(Metrics!$E$5:$E$204,Metrics!$A$5:$A$204,$A32,Metrics!$C$5:$C$204,"&gt;="&amp;C$6,Metrics!$C$5:$C$204,"&lt;="&amp;C$7),""),IF($B32="Last",IF(COUNTIFS(Metrics!$A$5:$A$204,$A32,Metrics!$C$5:$C$204,C$7)=0,"",SUMIFS(Metrics!$E$5:$E$204,Metrics!$A$5:$A$204,$A32,Metrics!$C$5:$C$204,C$7)),SUMIFS(Metrics!$E$5:$E$204,Metrics!$A$5:$A$204,$A32,Metrics!$C$5:$C$204,"&gt;="&amp;C$6,Metrics!$C$5:$C$204,"&lt;="&amp;C$7))))</f>
        <v/>
      </c>
      <c r="D32" s="11">
        <f>IF($A32="","",IF($B32="Avg",IFERROR(AVERAGEIFS(Metrics!$E$5:$E$204,Metrics!$A$5:$A$204,$A32,Metrics!$C$5:$C$204,"&gt;="&amp;D$6,Metrics!$C$5:$C$204,"&lt;="&amp;D$7),""),IF($B32="Last",IF(COUNTIFS(Metrics!$A$5:$A$204,$A32,Metrics!$C$5:$C$204,D$7)=0,"",SUMIFS(Metrics!$E$5:$E$204,Metrics!$A$5:$A$204,$A32,Metrics!$C$5:$C$204,D$7)),SUMIFS(Metrics!$E$5:$E$204,Metrics!$A$5:$A$204,$A32,Metrics!$C$5:$C$204,"&gt;="&amp;D$6,Metrics!$C$5:$C$204,"&lt;="&amp;D$7))))</f>
        <v/>
      </c>
      <c r="E32" s="11">
        <f>IF($A32="","",IF($B32="Avg",IFERROR(AVERAGEIFS(Metrics!$E$5:$E$204,Metrics!$A$5:$A$204,$A32,Metrics!$C$5:$C$204,"&gt;="&amp;E$6,Metrics!$C$5:$C$204,"&lt;="&amp;E$7),""),IF($B32="Last",IF(COUNTIFS(Metrics!$A$5:$A$204,$A32,Metrics!$C$5:$C$204,E$7)=0,"",SUMIFS(Metrics!$E$5:$E$204,Metrics!$A$5:$A$204,$A32,Metrics!$C$5:$C$204,E$7)),SUMIFS(Metrics!$E$5:$E$204,Metrics!$A$5:$A$204,$A32,Metrics!$C$5:$C$204,"&gt;="&amp;E$6,Metrics!$C$5:$C$204,"&lt;="&amp;E$7))))</f>
        <v/>
      </c>
      <c r="F32" s="11">
        <f>IF($A32="","",IF($B32="Avg",IFERROR(AVERAGEIFS(Metrics!$E$5:$E$204,Metrics!$A$5:$A$204,$A32,Metrics!$C$5:$C$204,"&gt;="&amp;F$6,Metrics!$C$5:$C$204,"&lt;="&amp;F$7),""),IF($B32="Last",IF(COUNTIFS(Metrics!$A$5:$A$204,$A32,Metrics!$C$5:$C$204,F$7)=0,"",SUMIFS(Metrics!$E$5:$E$204,Metrics!$A$5:$A$204,$A32,Metrics!$C$5:$C$204,F$7)),SUMIFS(Metrics!$E$5:$E$204,Metrics!$A$5:$A$204,$A32,Metrics!$C$5:$C$204,"&gt;="&amp;F$6,Metrics!$C$5:$C$204,"&lt;="&amp;F$7))))</f>
        <v/>
      </c>
      <c r="G32" s="18">
        <f>IF($A32="","",IF($B32="Avg",IFERROR(AVERAGEIFS(Metrics!$E$5:$E$204,Metrics!$A$5:$A$204,$A32,Metrics!$C$5:$C$204,"&gt;="&amp;$C$6,Metrics!$C$5:$C$204,"&lt;="&amp;$F$7),""),IF($B32="Last",IF(COUNTIFS(Metrics!$A$5:$A$204,$A32,Metrics!$C$5:$C$204,$F$7)=0,"",SUMIFS(Metrics!$E$5:$E$204,Metrics!$A$5:$A$204,$A32,Metrics!$C$5:$C$204,$F$7)),SUMIFS(Metrics!$E$5:$E$204,Metrics!$A$5:$A$204,$A32,Metrics!$C$5:$C$204,"&gt;="&amp;$C$6,Metrics!$C$5:$C$204,"&lt;="&amp;$F$7))))</f>
        <v/>
      </c>
      <c r="H32" s="11">
        <f>IF($A32="","",IF($B32="Avg",IFERROR(AVERAGEIFS(Metrics!$D$5:$D$204,Metrics!$A$5:$A$204,$A32,Metrics!$C$5:$C$204,"&gt;="&amp;$C$6,Metrics!$C$5:$C$204,"&lt;="&amp;$F$7),""),IF($B32="Last",IF(COUNTIFS(Metrics!$A$5:$A$204,$A32,Metrics!$C$5:$C$204,$F$7)=0,"",SUMIFS(Metrics!$D$5:$D$204,Metrics!$A$5:$A$204,$A32,Metrics!$C$5:$C$204,$F$7)),SUMIFS(Metrics!$D$5:$D$204,Metrics!$A$5:$A$204,$A32,Metrics!$C$5:$C$204,"&gt;="&amp;$C$6,Metrics!$C$5:$C$204,"&lt;="&amp;$F$7))))</f>
        <v/>
      </c>
      <c r="I32" s="9">
        <f>IF($A32="","",IF($H32=0,"",(($G32-$H32)/ABS($H32))*IF(IFERROR(INDEX(Metrics!$F$5:$F$204,MATCH($A32,Metrics!$A$5:$A$204,0)),"Higher")="Lower",-1,1)))</f>
        <v/>
      </c>
      <c r="J32" s="10">
        <f>IF($A32="","",IF($I32="","",IF($I32&gt;=0.05,"Ahead",IF($I32&gt;=-0.05,"On track","Behind"))))</f>
        <v/>
      </c>
    </row>
    <row r="33">
      <c r="A33" s="7" t="n"/>
      <c r="B33" s="7" t="n"/>
      <c r="C33" s="11">
        <f>IF($A33="","",IF($B33="Avg",IFERROR(AVERAGEIFS(Metrics!$E$5:$E$204,Metrics!$A$5:$A$204,$A33,Metrics!$C$5:$C$204,"&gt;="&amp;C$6,Metrics!$C$5:$C$204,"&lt;="&amp;C$7),""),IF($B33="Last",IF(COUNTIFS(Metrics!$A$5:$A$204,$A33,Metrics!$C$5:$C$204,C$7)=0,"",SUMIFS(Metrics!$E$5:$E$204,Metrics!$A$5:$A$204,$A33,Metrics!$C$5:$C$204,C$7)),SUMIFS(Metrics!$E$5:$E$204,Metrics!$A$5:$A$204,$A33,Metrics!$C$5:$C$204,"&gt;="&amp;C$6,Metrics!$C$5:$C$204,"&lt;="&amp;C$7))))</f>
        <v/>
      </c>
      <c r="D33" s="11">
        <f>IF($A33="","",IF($B33="Avg",IFERROR(AVERAGEIFS(Metrics!$E$5:$E$204,Metrics!$A$5:$A$204,$A33,Metrics!$C$5:$C$204,"&gt;="&amp;D$6,Metrics!$C$5:$C$204,"&lt;="&amp;D$7),""),IF($B33="Last",IF(COUNTIFS(Metrics!$A$5:$A$204,$A33,Metrics!$C$5:$C$204,D$7)=0,"",SUMIFS(Metrics!$E$5:$E$204,Metrics!$A$5:$A$204,$A33,Metrics!$C$5:$C$204,D$7)),SUMIFS(Metrics!$E$5:$E$204,Metrics!$A$5:$A$204,$A33,Metrics!$C$5:$C$204,"&gt;="&amp;D$6,Metrics!$C$5:$C$204,"&lt;="&amp;D$7))))</f>
        <v/>
      </c>
      <c r="E33" s="11">
        <f>IF($A33="","",IF($B33="Avg",IFERROR(AVERAGEIFS(Metrics!$E$5:$E$204,Metrics!$A$5:$A$204,$A33,Metrics!$C$5:$C$204,"&gt;="&amp;E$6,Metrics!$C$5:$C$204,"&lt;="&amp;E$7),""),IF($B33="Last",IF(COUNTIFS(Metrics!$A$5:$A$204,$A33,Metrics!$C$5:$C$204,E$7)=0,"",SUMIFS(Metrics!$E$5:$E$204,Metrics!$A$5:$A$204,$A33,Metrics!$C$5:$C$204,E$7)),SUMIFS(Metrics!$E$5:$E$204,Metrics!$A$5:$A$204,$A33,Metrics!$C$5:$C$204,"&gt;="&amp;E$6,Metrics!$C$5:$C$204,"&lt;="&amp;E$7))))</f>
        <v/>
      </c>
      <c r="F33" s="11">
        <f>IF($A33="","",IF($B33="Avg",IFERROR(AVERAGEIFS(Metrics!$E$5:$E$204,Metrics!$A$5:$A$204,$A33,Metrics!$C$5:$C$204,"&gt;="&amp;F$6,Metrics!$C$5:$C$204,"&lt;="&amp;F$7),""),IF($B33="Last",IF(COUNTIFS(Metrics!$A$5:$A$204,$A33,Metrics!$C$5:$C$204,F$7)=0,"",SUMIFS(Metrics!$E$5:$E$204,Metrics!$A$5:$A$204,$A33,Metrics!$C$5:$C$204,F$7)),SUMIFS(Metrics!$E$5:$E$204,Metrics!$A$5:$A$204,$A33,Metrics!$C$5:$C$204,"&gt;="&amp;F$6,Metrics!$C$5:$C$204,"&lt;="&amp;F$7))))</f>
        <v/>
      </c>
      <c r="G33" s="18">
        <f>IF($A33="","",IF($B33="Avg",IFERROR(AVERAGEIFS(Metrics!$E$5:$E$204,Metrics!$A$5:$A$204,$A33,Metrics!$C$5:$C$204,"&gt;="&amp;$C$6,Metrics!$C$5:$C$204,"&lt;="&amp;$F$7),""),IF($B33="Last",IF(COUNTIFS(Metrics!$A$5:$A$204,$A33,Metrics!$C$5:$C$204,$F$7)=0,"",SUMIFS(Metrics!$E$5:$E$204,Metrics!$A$5:$A$204,$A33,Metrics!$C$5:$C$204,$F$7)),SUMIFS(Metrics!$E$5:$E$204,Metrics!$A$5:$A$204,$A33,Metrics!$C$5:$C$204,"&gt;="&amp;$C$6,Metrics!$C$5:$C$204,"&lt;="&amp;$F$7))))</f>
        <v/>
      </c>
      <c r="H33" s="11">
        <f>IF($A33="","",IF($B33="Avg",IFERROR(AVERAGEIFS(Metrics!$D$5:$D$204,Metrics!$A$5:$A$204,$A33,Metrics!$C$5:$C$204,"&gt;="&amp;$C$6,Metrics!$C$5:$C$204,"&lt;="&amp;$F$7),""),IF($B33="Last",IF(COUNTIFS(Metrics!$A$5:$A$204,$A33,Metrics!$C$5:$C$204,$F$7)=0,"",SUMIFS(Metrics!$D$5:$D$204,Metrics!$A$5:$A$204,$A33,Metrics!$C$5:$C$204,$F$7)),SUMIFS(Metrics!$D$5:$D$204,Metrics!$A$5:$A$204,$A33,Metrics!$C$5:$C$204,"&gt;="&amp;$C$6,Metrics!$C$5:$C$204,"&lt;="&amp;$F$7))))</f>
        <v/>
      </c>
      <c r="I33" s="9">
        <f>IF($A33="","",IF($H33=0,"",(($G33-$H33)/ABS($H33))*IF(IFERROR(INDEX(Metrics!$F$5:$F$204,MATCH($A33,Metrics!$A$5:$A$204,0)),"Higher")="Lower",-1,1)))</f>
        <v/>
      </c>
      <c r="J33" s="10">
        <f>IF($A33="","",IF($I33="","",IF($I33&gt;=0.05,"Ahead",IF($I33&gt;=-0.05,"On track","Behind"))))</f>
        <v/>
      </c>
    </row>
    <row r="34">
      <c r="A34" s="7" t="n"/>
      <c r="B34" s="7" t="n"/>
      <c r="C34" s="11">
        <f>IF($A34="","",IF($B34="Avg",IFERROR(AVERAGEIFS(Metrics!$E$5:$E$204,Metrics!$A$5:$A$204,$A34,Metrics!$C$5:$C$204,"&gt;="&amp;C$6,Metrics!$C$5:$C$204,"&lt;="&amp;C$7),""),IF($B34="Last",IF(COUNTIFS(Metrics!$A$5:$A$204,$A34,Metrics!$C$5:$C$204,C$7)=0,"",SUMIFS(Metrics!$E$5:$E$204,Metrics!$A$5:$A$204,$A34,Metrics!$C$5:$C$204,C$7)),SUMIFS(Metrics!$E$5:$E$204,Metrics!$A$5:$A$204,$A34,Metrics!$C$5:$C$204,"&gt;="&amp;C$6,Metrics!$C$5:$C$204,"&lt;="&amp;C$7))))</f>
        <v/>
      </c>
      <c r="D34" s="11">
        <f>IF($A34="","",IF($B34="Avg",IFERROR(AVERAGEIFS(Metrics!$E$5:$E$204,Metrics!$A$5:$A$204,$A34,Metrics!$C$5:$C$204,"&gt;="&amp;D$6,Metrics!$C$5:$C$204,"&lt;="&amp;D$7),""),IF($B34="Last",IF(COUNTIFS(Metrics!$A$5:$A$204,$A34,Metrics!$C$5:$C$204,D$7)=0,"",SUMIFS(Metrics!$E$5:$E$204,Metrics!$A$5:$A$204,$A34,Metrics!$C$5:$C$204,D$7)),SUMIFS(Metrics!$E$5:$E$204,Metrics!$A$5:$A$204,$A34,Metrics!$C$5:$C$204,"&gt;="&amp;D$6,Metrics!$C$5:$C$204,"&lt;="&amp;D$7))))</f>
        <v/>
      </c>
      <c r="E34" s="11">
        <f>IF($A34="","",IF($B34="Avg",IFERROR(AVERAGEIFS(Metrics!$E$5:$E$204,Metrics!$A$5:$A$204,$A34,Metrics!$C$5:$C$204,"&gt;="&amp;E$6,Metrics!$C$5:$C$204,"&lt;="&amp;E$7),""),IF($B34="Last",IF(COUNTIFS(Metrics!$A$5:$A$204,$A34,Metrics!$C$5:$C$204,E$7)=0,"",SUMIFS(Metrics!$E$5:$E$204,Metrics!$A$5:$A$204,$A34,Metrics!$C$5:$C$204,E$7)),SUMIFS(Metrics!$E$5:$E$204,Metrics!$A$5:$A$204,$A34,Metrics!$C$5:$C$204,"&gt;="&amp;E$6,Metrics!$C$5:$C$204,"&lt;="&amp;E$7))))</f>
        <v/>
      </c>
      <c r="F34" s="11">
        <f>IF($A34="","",IF($B34="Avg",IFERROR(AVERAGEIFS(Metrics!$E$5:$E$204,Metrics!$A$5:$A$204,$A34,Metrics!$C$5:$C$204,"&gt;="&amp;F$6,Metrics!$C$5:$C$204,"&lt;="&amp;F$7),""),IF($B34="Last",IF(COUNTIFS(Metrics!$A$5:$A$204,$A34,Metrics!$C$5:$C$204,F$7)=0,"",SUMIFS(Metrics!$E$5:$E$204,Metrics!$A$5:$A$204,$A34,Metrics!$C$5:$C$204,F$7)),SUMIFS(Metrics!$E$5:$E$204,Metrics!$A$5:$A$204,$A34,Metrics!$C$5:$C$204,"&gt;="&amp;F$6,Metrics!$C$5:$C$204,"&lt;="&amp;F$7))))</f>
        <v/>
      </c>
      <c r="G34" s="18">
        <f>IF($A34="","",IF($B34="Avg",IFERROR(AVERAGEIFS(Metrics!$E$5:$E$204,Metrics!$A$5:$A$204,$A34,Metrics!$C$5:$C$204,"&gt;="&amp;$C$6,Metrics!$C$5:$C$204,"&lt;="&amp;$F$7),""),IF($B34="Last",IF(COUNTIFS(Metrics!$A$5:$A$204,$A34,Metrics!$C$5:$C$204,$F$7)=0,"",SUMIFS(Metrics!$E$5:$E$204,Metrics!$A$5:$A$204,$A34,Metrics!$C$5:$C$204,$F$7)),SUMIFS(Metrics!$E$5:$E$204,Metrics!$A$5:$A$204,$A34,Metrics!$C$5:$C$204,"&gt;="&amp;$C$6,Metrics!$C$5:$C$204,"&lt;="&amp;$F$7))))</f>
        <v/>
      </c>
      <c r="H34" s="11">
        <f>IF($A34="","",IF($B34="Avg",IFERROR(AVERAGEIFS(Metrics!$D$5:$D$204,Metrics!$A$5:$A$204,$A34,Metrics!$C$5:$C$204,"&gt;="&amp;$C$6,Metrics!$C$5:$C$204,"&lt;="&amp;$F$7),""),IF($B34="Last",IF(COUNTIFS(Metrics!$A$5:$A$204,$A34,Metrics!$C$5:$C$204,$F$7)=0,"",SUMIFS(Metrics!$D$5:$D$204,Metrics!$A$5:$A$204,$A34,Metrics!$C$5:$C$204,$F$7)),SUMIFS(Metrics!$D$5:$D$204,Metrics!$A$5:$A$204,$A34,Metrics!$C$5:$C$204,"&gt;="&amp;$C$6,Metrics!$C$5:$C$204,"&lt;="&amp;$F$7))))</f>
        <v/>
      </c>
      <c r="I34" s="9">
        <f>IF($A34="","",IF($H34=0,"",(($G34-$H34)/ABS($H34))*IF(IFERROR(INDEX(Metrics!$F$5:$F$204,MATCH($A34,Metrics!$A$5:$A$204,0)),"Higher")="Lower",-1,1)))</f>
        <v/>
      </c>
      <c r="J34" s="10">
        <f>IF($A34="","",IF($I34="","",IF($I34&gt;=0.05,"Ahead",IF($I34&gt;=-0.05,"On track","Behind"))))</f>
        <v/>
      </c>
    </row>
    <row r="35">
      <c r="A35" s="7" t="n"/>
      <c r="B35" s="7" t="n"/>
      <c r="C35" s="11">
        <f>IF($A35="","",IF($B35="Avg",IFERROR(AVERAGEIFS(Metrics!$E$5:$E$204,Metrics!$A$5:$A$204,$A35,Metrics!$C$5:$C$204,"&gt;="&amp;C$6,Metrics!$C$5:$C$204,"&lt;="&amp;C$7),""),IF($B35="Last",IF(COUNTIFS(Metrics!$A$5:$A$204,$A35,Metrics!$C$5:$C$204,C$7)=0,"",SUMIFS(Metrics!$E$5:$E$204,Metrics!$A$5:$A$204,$A35,Metrics!$C$5:$C$204,C$7)),SUMIFS(Metrics!$E$5:$E$204,Metrics!$A$5:$A$204,$A35,Metrics!$C$5:$C$204,"&gt;="&amp;C$6,Metrics!$C$5:$C$204,"&lt;="&amp;C$7))))</f>
        <v/>
      </c>
      <c r="D35" s="11">
        <f>IF($A35="","",IF($B35="Avg",IFERROR(AVERAGEIFS(Metrics!$E$5:$E$204,Metrics!$A$5:$A$204,$A35,Metrics!$C$5:$C$204,"&gt;="&amp;D$6,Metrics!$C$5:$C$204,"&lt;="&amp;D$7),""),IF($B35="Last",IF(COUNTIFS(Metrics!$A$5:$A$204,$A35,Metrics!$C$5:$C$204,D$7)=0,"",SUMIFS(Metrics!$E$5:$E$204,Metrics!$A$5:$A$204,$A35,Metrics!$C$5:$C$204,D$7)),SUMIFS(Metrics!$E$5:$E$204,Metrics!$A$5:$A$204,$A35,Metrics!$C$5:$C$204,"&gt;="&amp;D$6,Metrics!$C$5:$C$204,"&lt;="&amp;D$7))))</f>
        <v/>
      </c>
      <c r="E35" s="11">
        <f>IF($A35="","",IF($B35="Avg",IFERROR(AVERAGEIFS(Metrics!$E$5:$E$204,Metrics!$A$5:$A$204,$A35,Metrics!$C$5:$C$204,"&gt;="&amp;E$6,Metrics!$C$5:$C$204,"&lt;="&amp;E$7),""),IF($B35="Last",IF(COUNTIFS(Metrics!$A$5:$A$204,$A35,Metrics!$C$5:$C$204,E$7)=0,"",SUMIFS(Metrics!$E$5:$E$204,Metrics!$A$5:$A$204,$A35,Metrics!$C$5:$C$204,E$7)),SUMIFS(Metrics!$E$5:$E$204,Metrics!$A$5:$A$204,$A35,Metrics!$C$5:$C$204,"&gt;="&amp;E$6,Metrics!$C$5:$C$204,"&lt;="&amp;E$7))))</f>
        <v/>
      </c>
      <c r="F35" s="11">
        <f>IF($A35="","",IF($B35="Avg",IFERROR(AVERAGEIFS(Metrics!$E$5:$E$204,Metrics!$A$5:$A$204,$A35,Metrics!$C$5:$C$204,"&gt;="&amp;F$6,Metrics!$C$5:$C$204,"&lt;="&amp;F$7),""),IF($B35="Last",IF(COUNTIFS(Metrics!$A$5:$A$204,$A35,Metrics!$C$5:$C$204,F$7)=0,"",SUMIFS(Metrics!$E$5:$E$204,Metrics!$A$5:$A$204,$A35,Metrics!$C$5:$C$204,F$7)),SUMIFS(Metrics!$E$5:$E$204,Metrics!$A$5:$A$204,$A35,Metrics!$C$5:$C$204,"&gt;="&amp;F$6,Metrics!$C$5:$C$204,"&lt;="&amp;F$7))))</f>
        <v/>
      </c>
      <c r="G35" s="18">
        <f>IF($A35="","",IF($B35="Avg",IFERROR(AVERAGEIFS(Metrics!$E$5:$E$204,Metrics!$A$5:$A$204,$A35,Metrics!$C$5:$C$204,"&gt;="&amp;$C$6,Metrics!$C$5:$C$204,"&lt;="&amp;$F$7),""),IF($B35="Last",IF(COUNTIFS(Metrics!$A$5:$A$204,$A35,Metrics!$C$5:$C$204,$F$7)=0,"",SUMIFS(Metrics!$E$5:$E$204,Metrics!$A$5:$A$204,$A35,Metrics!$C$5:$C$204,$F$7)),SUMIFS(Metrics!$E$5:$E$204,Metrics!$A$5:$A$204,$A35,Metrics!$C$5:$C$204,"&gt;="&amp;$C$6,Metrics!$C$5:$C$204,"&lt;="&amp;$F$7))))</f>
        <v/>
      </c>
      <c r="H35" s="11">
        <f>IF($A35="","",IF($B35="Avg",IFERROR(AVERAGEIFS(Metrics!$D$5:$D$204,Metrics!$A$5:$A$204,$A35,Metrics!$C$5:$C$204,"&gt;="&amp;$C$6,Metrics!$C$5:$C$204,"&lt;="&amp;$F$7),""),IF($B35="Last",IF(COUNTIFS(Metrics!$A$5:$A$204,$A35,Metrics!$C$5:$C$204,$F$7)=0,"",SUMIFS(Metrics!$D$5:$D$204,Metrics!$A$5:$A$204,$A35,Metrics!$C$5:$C$204,$F$7)),SUMIFS(Metrics!$D$5:$D$204,Metrics!$A$5:$A$204,$A35,Metrics!$C$5:$C$204,"&gt;="&amp;$C$6,Metrics!$C$5:$C$204,"&lt;="&amp;$F$7))))</f>
        <v/>
      </c>
      <c r="I35" s="9">
        <f>IF($A35="","",IF($H35=0,"",(($G35-$H35)/ABS($H35))*IF(IFERROR(INDEX(Metrics!$F$5:$F$204,MATCH($A35,Metrics!$A$5:$A$204,0)),"Higher")="Lower",-1,1)))</f>
        <v/>
      </c>
      <c r="J35" s="10">
        <f>IF($A35="","",IF($I35="","",IF($I35&gt;=0.05,"Ahead",IF($I35&gt;=-0.05,"On track","Behind"))))</f>
        <v/>
      </c>
    </row>
    <row r="36">
      <c r="A36" s="7" t="n"/>
      <c r="B36" s="7" t="n"/>
      <c r="C36" s="11">
        <f>IF($A36="","",IF($B36="Avg",IFERROR(AVERAGEIFS(Metrics!$E$5:$E$204,Metrics!$A$5:$A$204,$A36,Metrics!$C$5:$C$204,"&gt;="&amp;C$6,Metrics!$C$5:$C$204,"&lt;="&amp;C$7),""),IF($B36="Last",IF(COUNTIFS(Metrics!$A$5:$A$204,$A36,Metrics!$C$5:$C$204,C$7)=0,"",SUMIFS(Metrics!$E$5:$E$204,Metrics!$A$5:$A$204,$A36,Metrics!$C$5:$C$204,C$7)),SUMIFS(Metrics!$E$5:$E$204,Metrics!$A$5:$A$204,$A36,Metrics!$C$5:$C$204,"&gt;="&amp;C$6,Metrics!$C$5:$C$204,"&lt;="&amp;C$7))))</f>
        <v/>
      </c>
      <c r="D36" s="11">
        <f>IF($A36="","",IF($B36="Avg",IFERROR(AVERAGEIFS(Metrics!$E$5:$E$204,Metrics!$A$5:$A$204,$A36,Metrics!$C$5:$C$204,"&gt;="&amp;D$6,Metrics!$C$5:$C$204,"&lt;="&amp;D$7),""),IF($B36="Last",IF(COUNTIFS(Metrics!$A$5:$A$204,$A36,Metrics!$C$5:$C$204,D$7)=0,"",SUMIFS(Metrics!$E$5:$E$204,Metrics!$A$5:$A$204,$A36,Metrics!$C$5:$C$204,D$7)),SUMIFS(Metrics!$E$5:$E$204,Metrics!$A$5:$A$204,$A36,Metrics!$C$5:$C$204,"&gt;="&amp;D$6,Metrics!$C$5:$C$204,"&lt;="&amp;D$7))))</f>
        <v/>
      </c>
      <c r="E36" s="11">
        <f>IF($A36="","",IF($B36="Avg",IFERROR(AVERAGEIFS(Metrics!$E$5:$E$204,Metrics!$A$5:$A$204,$A36,Metrics!$C$5:$C$204,"&gt;="&amp;E$6,Metrics!$C$5:$C$204,"&lt;="&amp;E$7),""),IF($B36="Last",IF(COUNTIFS(Metrics!$A$5:$A$204,$A36,Metrics!$C$5:$C$204,E$7)=0,"",SUMIFS(Metrics!$E$5:$E$204,Metrics!$A$5:$A$204,$A36,Metrics!$C$5:$C$204,E$7)),SUMIFS(Metrics!$E$5:$E$204,Metrics!$A$5:$A$204,$A36,Metrics!$C$5:$C$204,"&gt;="&amp;E$6,Metrics!$C$5:$C$204,"&lt;="&amp;E$7))))</f>
        <v/>
      </c>
      <c r="F36" s="11">
        <f>IF($A36="","",IF($B36="Avg",IFERROR(AVERAGEIFS(Metrics!$E$5:$E$204,Metrics!$A$5:$A$204,$A36,Metrics!$C$5:$C$204,"&gt;="&amp;F$6,Metrics!$C$5:$C$204,"&lt;="&amp;F$7),""),IF($B36="Last",IF(COUNTIFS(Metrics!$A$5:$A$204,$A36,Metrics!$C$5:$C$204,F$7)=0,"",SUMIFS(Metrics!$E$5:$E$204,Metrics!$A$5:$A$204,$A36,Metrics!$C$5:$C$204,F$7)),SUMIFS(Metrics!$E$5:$E$204,Metrics!$A$5:$A$204,$A36,Metrics!$C$5:$C$204,"&gt;="&amp;F$6,Metrics!$C$5:$C$204,"&lt;="&amp;F$7))))</f>
        <v/>
      </c>
      <c r="G36" s="18">
        <f>IF($A36="","",IF($B36="Avg",IFERROR(AVERAGEIFS(Metrics!$E$5:$E$204,Metrics!$A$5:$A$204,$A36,Metrics!$C$5:$C$204,"&gt;="&amp;$C$6,Metrics!$C$5:$C$204,"&lt;="&amp;$F$7),""),IF($B36="Last",IF(COUNTIFS(Metrics!$A$5:$A$204,$A36,Metrics!$C$5:$C$204,$F$7)=0,"",SUMIFS(Metrics!$E$5:$E$204,Metrics!$A$5:$A$204,$A36,Metrics!$C$5:$C$204,$F$7)),SUMIFS(Metrics!$E$5:$E$204,Metrics!$A$5:$A$204,$A36,Metrics!$C$5:$C$204,"&gt;="&amp;$C$6,Metrics!$C$5:$C$204,"&lt;="&amp;$F$7))))</f>
        <v/>
      </c>
      <c r="H36" s="11">
        <f>IF($A36="","",IF($B36="Avg",IFERROR(AVERAGEIFS(Metrics!$D$5:$D$204,Metrics!$A$5:$A$204,$A36,Metrics!$C$5:$C$204,"&gt;="&amp;$C$6,Metrics!$C$5:$C$204,"&lt;="&amp;$F$7),""),IF($B36="Last",IF(COUNTIFS(Metrics!$A$5:$A$204,$A36,Metrics!$C$5:$C$204,$F$7)=0,"",SUMIFS(Metrics!$D$5:$D$204,Metrics!$A$5:$A$204,$A36,Metrics!$C$5:$C$204,$F$7)),SUMIFS(Metrics!$D$5:$D$204,Metrics!$A$5:$A$204,$A36,Metrics!$C$5:$C$204,"&gt;="&amp;$C$6,Metrics!$C$5:$C$204,"&lt;="&amp;$F$7))))</f>
        <v/>
      </c>
      <c r="I36" s="9">
        <f>IF($A36="","",IF($H36=0,"",(($G36-$H36)/ABS($H36))*IF(IFERROR(INDEX(Metrics!$F$5:$F$204,MATCH($A36,Metrics!$A$5:$A$204,0)),"Higher")="Lower",-1,1)))</f>
        <v/>
      </c>
      <c r="J36" s="10">
        <f>IF($A36="","",IF($I36="","",IF($I36&gt;=0.05,"Ahead",IF($I36&gt;=-0.05,"On track","Behind"))))</f>
        <v/>
      </c>
    </row>
    <row r="37">
      <c r="A37" s="7" t="n"/>
      <c r="B37" s="7" t="n"/>
      <c r="C37" s="11">
        <f>IF($A37="","",IF($B37="Avg",IFERROR(AVERAGEIFS(Metrics!$E$5:$E$204,Metrics!$A$5:$A$204,$A37,Metrics!$C$5:$C$204,"&gt;="&amp;C$6,Metrics!$C$5:$C$204,"&lt;="&amp;C$7),""),IF($B37="Last",IF(COUNTIFS(Metrics!$A$5:$A$204,$A37,Metrics!$C$5:$C$204,C$7)=0,"",SUMIFS(Metrics!$E$5:$E$204,Metrics!$A$5:$A$204,$A37,Metrics!$C$5:$C$204,C$7)),SUMIFS(Metrics!$E$5:$E$204,Metrics!$A$5:$A$204,$A37,Metrics!$C$5:$C$204,"&gt;="&amp;C$6,Metrics!$C$5:$C$204,"&lt;="&amp;C$7))))</f>
        <v/>
      </c>
      <c r="D37" s="11">
        <f>IF($A37="","",IF($B37="Avg",IFERROR(AVERAGEIFS(Metrics!$E$5:$E$204,Metrics!$A$5:$A$204,$A37,Metrics!$C$5:$C$204,"&gt;="&amp;D$6,Metrics!$C$5:$C$204,"&lt;="&amp;D$7),""),IF($B37="Last",IF(COUNTIFS(Metrics!$A$5:$A$204,$A37,Metrics!$C$5:$C$204,D$7)=0,"",SUMIFS(Metrics!$E$5:$E$204,Metrics!$A$5:$A$204,$A37,Metrics!$C$5:$C$204,D$7)),SUMIFS(Metrics!$E$5:$E$204,Metrics!$A$5:$A$204,$A37,Metrics!$C$5:$C$204,"&gt;="&amp;D$6,Metrics!$C$5:$C$204,"&lt;="&amp;D$7))))</f>
        <v/>
      </c>
      <c r="E37" s="11">
        <f>IF($A37="","",IF($B37="Avg",IFERROR(AVERAGEIFS(Metrics!$E$5:$E$204,Metrics!$A$5:$A$204,$A37,Metrics!$C$5:$C$204,"&gt;="&amp;E$6,Metrics!$C$5:$C$204,"&lt;="&amp;E$7),""),IF($B37="Last",IF(COUNTIFS(Metrics!$A$5:$A$204,$A37,Metrics!$C$5:$C$204,E$7)=0,"",SUMIFS(Metrics!$E$5:$E$204,Metrics!$A$5:$A$204,$A37,Metrics!$C$5:$C$204,E$7)),SUMIFS(Metrics!$E$5:$E$204,Metrics!$A$5:$A$204,$A37,Metrics!$C$5:$C$204,"&gt;="&amp;E$6,Metrics!$C$5:$C$204,"&lt;="&amp;E$7))))</f>
        <v/>
      </c>
      <c r="F37" s="11">
        <f>IF($A37="","",IF($B37="Avg",IFERROR(AVERAGEIFS(Metrics!$E$5:$E$204,Metrics!$A$5:$A$204,$A37,Metrics!$C$5:$C$204,"&gt;="&amp;F$6,Metrics!$C$5:$C$204,"&lt;="&amp;F$7),""),IF($B37="Last",IF(COUNTIFS(Metrics!$A$5:$A$204,$A37,Metrics!$C$5:$C$204,F$7)=0,"",SUMIFS(Metrics!$E$5:$E$204,Metrics!$A$5:$A$204,$A37,Metrics!$C$5:$C$204,F$7)),SUMIFS(Metrics!$E$5:$E$204,Metrics!$A$5:$A$204,$A37,Metrics!$C$5:$C$204,"&gt;="&amp;F$6,Metrics!$C$5:$C$204,"&lt;="&amp;F$7))))</f>
        <v/>
      </c>
      <c r="G37" s="18">
        <f>IF($A37="","",IF($B37="Avg",IFERROR(AVERAGEIFS(Metrics!$E$5:$E$204,Metrics!$A$5:$A$204,$A37,Metrics!$C$5:$C$204,"&gt;="&amp;$C$6,Metrics!$C$5:$C$204,"&lt;="&amp;$F$7),""),IF($B37="Last",IF(COUNTIFS(Metrics!$A$5:$A$204,$A37,Metrics!$C$5:$C$204,$F$7)=0,"",SUMIFS(Metrics!$E$5:$E$204,Metrics!$A$5:$A$204,$A37,Metrics!$C$5:$C$204,$F$7)),SUMIFS(Metrics!$E$5:$E$204,Metrics!$A$5:$A$204,$A37,Metrics!$C$5:$C$204,"&gt;="&amp;$C$6,Metrics!$C$5:$C$204,"&lt;="&amp;$F$7))))</f>
        <v/>
      </c>
      <c r="H37" s="11">
        <f>IF($A37="","",IF($B37="Avg",IFERROR(AVERAGEIFS(Metrics!$D$5:$D$204,Metrics!$A$5:$A$204,$A37,Metrics!$C$5:$C$204,"&gt;="&amp;$C$6,Metrics!$C$5:$C$204,"&lt;="&amp;$F$7),""),IF($B37="Last",IF(COUNTIFS(Metrics!$A$5:$A$204,$A37,Metrics!$C$5:$C$204,$F$7)=0,"",SUMIFS(Metrics!$D$5:$D$204,Metrics!$A$5:$A$204,$A37,Metrics!$C$5:$C$204,$F$7)),SUMIFS(Metrics!$D$5:$D$204,Metrics!$A$5:$A$204,$A37,Metrics!$C$5:$C$204,"&gt;="&amp;$C$6,Metrics!$C$5:$C$204,"&lt;="&amp;$F$7))))</f>
        <v/>
      </c>
      <c r="I37" s="9">
        <f>IF($A37="","",IF($H37=0,"",(($G37-$H37)/ABS($H37))*IF(IFERROR(INDEX(Metrics!$F$5:$F$204,MATCH($A37,Metrics!$A$5:$A$204,0)),"Higher")="Lower",-1,1)))</f>
        <v/>
      </c>
      <c r="J37" s="10">
        <f>IF($A37="","",IF($I37="","",IF($I37&gt;=0.05,"Ahead",IF($I37&gt;=-0.05,"On track","Behind"))))</f>
        <v/>
      </c>
    </row>
    <row r="38">
      <c r="A38" s="7" t="n"/>
      <c r="B38" s="7" t="n"/>
      <c r="C38" s="11">
        <f>IF($A38="","",IF($B38="Avg",IFERROR(AVERAGEIFS(Metrics!$E$5:$E$204,Metrics!$A$5:$A$204,$A38,Metrics!$C$5:$C$204,"&gt;="&amp;C$6,Metrics!$C$5:$C$204,"&lt;="&amp;C$7),""),IF($B38="Last",IF(COUNTIFS(Metrics!$A$5:$A$204,$A38,Metrics!$C$5:$C$204,C$7)=0,"",SUMIFS(Metrics!$E$5:$E$204,Metrics!$A$5:$A$204,$A38,Metrics!$C$5:$C$204,C$7)),SUMIFS(Metrics!$E$5:$E$204,Metrics!$A$5:$A$204,$A38,Metrics!$C$5:$C$204,"&gt;="&amp;C$6,Metrics!$C$5:$C$204,"&lt;="&amp;C$7))))</f>
        <v/>
      </c>
      <c r="D38" s="11">
        <f>IF($A38="","",IF($B38="Avg",IFERROR(AVERAGEIFS(Metrics!$E$5:$E$204,Metrics!$A$5:$A$204,$A38,Metrics!$C$5:$C$204,"&gt;="&amp;D$6,Metrics!$C$5:$C$204,"&lt;="&amp;D$7),""),IF($B38="Last",IF(COUNTIFS(Metrics!$A$5:$A$204,$A38,Metrics!$C$5:$C$204,D$7)=0,"",SUMIFS(Metrics!$E$5:$E$204,Metrics!$A$5:$A$204,$A38,Metrics!$C$5:$C$204,D$7)),SUMIFS(Metrics!$E$5:$E$204,Metrics!$A$5:$A$204,$A38,Metrics!$C$5:$C$204,"&gt;="&amp;D$6,Metrics!$C$5:$C$204,"&lt;="&amp;D$7))))</f>
        <v/>
      </c>
      <c r="E38" s="11">
        <f>IF($A38="","",IF($B38="Avg",IFERROR(AVERAGEIFS(Metrics!$E$5:$E$204,Metrics!$A$5:$A$204,$A38,Metrics!$C$5:$C$204,"&gt;="&amp;E$6,Metrics!$C$5:$C$204,"&lt;="&amp;E$7),""),IF($B38="Last",IF(COUNTIFS(Metrics!$A$5:$A$204,$A38,Metrics!$C$5:$C$204,E$7)=0,"",SUMIFS(Metrics!$E$5:$E$204,Metrics!$A$5:$A$204,$A38,Metrics!$C$5:$C$204,E$7)),SUMIFS(Metrics!$E$5:$E$204,Metrics!$A$5:$A$204,$A38,Metrics!$C$5:$C$204,"&gt;="&amp;E$6,Metrics!$C$5:$C$204,"&lt;="&amp;E$7))))</f>
        <v/>
      </c>
      <c r="F38" s="11">
        <f>IF($A38="","",IF($B38="Avg",IFERROR(AVERAGEIFS(Metrics!$E$5:$E$204,Metrics!$A$5:$A$204,$A38,Metrics!$C$5:$C$204,"&gt;="&amp;F$6,Metrics!$C$5:$C$204,"&lt;="&amp;F$7),""),IF($B38="Last",IF(COUNTIFS(Metrics!$A$5:$A$204,$A38,Metrics!$C$5:$C$204,F$7)=0,"",SUMIFS(Metrics!$E$5:$E$204,Metrics!$A$5:$A$204,$A38,Metrics!$C$5:$C$204,F$7)),SUMIFS(Metrics!$E$5:$E$204,Metrics!$A$5:$A$204,$A38,Metrics!$C$5:$C$204,"&gt;="&amp;F$6,Metrics!$C$5:$C$204,"&lt;="&amp;F$7))))</f>
        <v/>
      </c>
      <c r="G38" s="18">
        <f>IF($A38="","",IF($B38="Avg",IFERROR(AVERAGEIFS(Metrics!$E$5:$E$204,Metrics!$A$5:$A$204,$A38,Metrics!$C$5:$C$204,"&gt;="&amp;$C$6,Metrics!$C$5:$C$204,"&lt;="&amp;$F$7),""),IF($B38="Last",IF(COUNTIFS(Metrics!$A$5:$A$204,$A38,Metrics!$C$5:$C$204,$F$7)=0,"",SUMIFS(Metrics!$E$5:$E$204,Metrics!$A$5:$A$204,$A38,Metrics!$C$5:$C$204,$F$7)),SUMIFS(Metrics!$E$5:$E$204,Metrics!$A$5:$A$204,$A38,Metrics!$C$5:$C$204,"&gt;="&amp;$C$6,Metrics!$C$5:$C$204,"&lt;="&amp;$F$7))))</f>
        <v/>
      </c>
      <c r="H38" s="11">
        <f>IF($A38="","",IF($B38="Avg",IFERROR(AVERAGEIFS(Metrics!$D$5:$D$204,Metrics!$A$5:$A$204,$A38,Metrics!$C$5:$C$204,"&gt;="&amp;$C$6,Metrics!$C$5:$C$204,"&lt;="&amp;$F$7),""),IF($B38="Last",IF(COUNTIFS(Metrics!$A$5:$A$204,$A38,Metrics!$C$5:$C$204,$F$7)=0,"",SUMIFS(Metrics!$D$5:$D$204,Metrics!$A$5:$A$204,$A38,Metrics!$C$5:$C$204,$F$7)),SUMIFS(Metrics!$D$5:$D$204,Metrics!$A$5:$A$204,$A38,Metrics!$C$5:$C$204,"&gt;="&amp;$C$6,Metrics!$C$5:$C$204,"&lt;="&amp;$F$7))))</f>
        <v/>
      </c>
      <c r="I38" s="9">
        <f>IF($A38="","",IF($H38=0,"",(($G38-$H38)/ABS($H38))*IF(IFERROR(INDEX(Metrics!$F$5:$F$204,MATCH($A38,Metrics!$A$5:$A$204,0)),"Higher")="Lower",-1,1)))</f>
        <v/>
      </c>
      <c r="J38" s="10">
        <f>IF($A38="","",IF($I38="","",IF($I38&gt;=0.05,"Ahead",IF($I38&gt;=-0.05,"On track","Behind"))))</f>
        <v/>
      </c>
    </row>
    <row r="39">
      <c r="A39" s="7" t="n"/>
      <c r="B39" s="7" t="n"/>
      <c r="C39" s="11">
        <f>IF($A39="","",IF($B39="Avg",IFERROR(AVERAGEIFS(Metrics!$E$5:$E$204,Metrics!$A$5:$A$204,$A39,Metrics!$C$5:$C$204,"&gt;="&amp;C$6,Metrics!$C$5:$C$204,"&lt;="&amp;C$7),""),IF($B39="Last",IF(COUNTIFS(Metrics!$A$5:$A$204,$A39,Metrics!$C$5:$C$204,C$7)=0,"",SUMIFS(Metrics!$E$5:$E$204,Metrics!$A$5:$A$204,$A39,Metrics!$C$5:$C$204,C$7)),SUMIFS(Metrics!$E$5:$E$204,Metrics!$A$5:$A$204,$A39,Metrics!$C$5:$C$204,"&gt;="&amp;C$6,Metrics!$C$5:$C$204,"&lt;="&amp;C$7))))</f>
        <v/>
      </c>
      <c r="D39" s="11">
        <f>IF($A39="","",IF($B39="Avg",IFERROR(AVERAGEIFS(Metrics!$E$5:$E$204,Metrics!$A$5:$A$204,$A39,Metrics!$C$5:$C$204,"&gt;="&amp;D$6,Metrics!$C$5:$C$204,"&lt;="&amp;D$7),""),IF($B39="Last",IF(COUNTIFS(Metrics!$A$5:$A$204,$A39,Metrics!$C$5:$C$204,D$7)=0,"",SUMIFS(Metrics!$E$5:$E$204,Metrics!$A$5:$A$204,$A39,Metrics!$C$5:$C$204,D$7)),SUMIFS(Metrics!$E$5:$E$204,Metrics!$A$5:$A$204,$A39,Metrics!$C$5:$C$204,"&gt;="&amp;D$6,Metrics!$C$5:$C$204,"&lt;="&amp;D$7))))</f>
        <v/>
      </c>
      <c r="E39" s="11">
        <f>IF($A39="","",IF($B39="Avg",IFERROR(AVERAGEIFS(Metrics!$E$5:$E$204,Metrics!$A$5:$A$204,$A39,Metrics!$C$5:$C$204,"&gt;="&amp;E$6,Metrics!$C$5:$C$204,"&lt;="&amp;E$7),""),IF($B39="Last",IF(COUNTIFS(Metrics!$A$5:$A$204,$A39,Metrics!$C$5:$C$204,E$7)=0,"",SUMIFS(Metrics!$E$5:$E$204,Metrics!$A$5:$A$204,$A39,Metrics!$C$5:$C$204,E$7)),SUMIFS(Metrics!$E$5:$E$204,Metrics!$A$5:$A$204,$A39,Metrics!$C$5:$C$204,"&gt;="&amp;E$6,Metrics!$C$5:$C$204,"&lt;="&amp;E$7))))</f>
        <v/>
      </c>
      <c r="F39" s="11">
        <f>IF($A39="","",IF($B39="Avg",IFERROR(AVERAGEIFS(Metrics!$E$5:$E$204,Metrics!$A$5:$A$204,$A39,Metrics!$C$5:$C$204,"&gt;="&amp;F$6,Metrics!$C$5:$C$204,"&lt;="&amp;F$7),""),IF($B39="Last",IF(COUNTIFS(Metrics!$A$5:$A$204,$A39,Metrics!$C$5:$C$204,F$7)=0,"",SUMIFS(Metrics!$E$5:$E$204,Metrics!$A$5:$A$204,$A39,Metrics!$C$5:$C$204,F$7)),SUMIFS(Metrics!$E$5:$E$204,Metrics!$A$5:$A$204,$A39,Metrics!$C$5:$C$204,"&gt;="&amp;F$6,Metrics!$C$5:$C$204,"&lt;="&amp;F$7))))</f>
        <v/>
      </c>
      <c r="G39" s="18">
        <f>IF($A39="","",IF($B39="Avg",IFERROR(AVERAGEIFS(Metrics!$E$5:$E$204,Metrics!$A$5:$A$204,$A39,Metrics!$C$5:$C$204,"&gt;="&amp;$C$6,Metrics!$C$5:$C$204,"&lt;="&amp;$F$7),""),IF($B39="Last",IF(COUNTIFS(Metrics!$A$5:$A$204,$A39,Metrics!$C$5:$C$204,$F$7)=0,"",SUMIFS(Metrics!$E$5:$E$204,Metrics!$A$5:$A$204,$A39,Metrics!$C$5:$C$204,$F$7)),SUMIFS(Metrics!$E$5:$E$204,Metrics!$A$5:$A$204,$A39,Metrics!$C$5:$C$204,"&gt;="&amp;$C$6,Metrics!$C$5:$C$204,"&lt;="&amp;$F$7))))</f>
        <v/>
      </c>
      <c r="H39" s="11">
        <f>IF($A39="","",IF($B39="Avg",IFERROR(AVERAGEIFS(Metrics!$D$5:$D$204,Metrics!$A$5:$A$204,$A39,Metrics!$C$5:$C$204,"&gt;="&amp;$C$6,Metrics!$C$5:$C$204,"&lt;="&amp;$F$7),""),IF($B39="Last",IF(COUNTIFS(Metrics!$A$5:$A$204,$A39,Metrics!$C$5:$C$204,$F$7)=0,"",SUMIFS(Metrics!$D$5:$D$204,Metrics!$A$5:$A$204,$A39,Metrics!$C$5:$C$204,$F$7)),SUMIFS(Metrics!$D$5:$D$204,Metrics!$A$5:$A$204,$A39,Metrics!$C$5:$C$204,"&gt;="&amp;$C$6,Metrics!$C$5:$C$204,"&lt;="&amp;$F$7))))</f>
        <v/>
      </c>
      <c r="I39" s="9">
        <f>IF($A39="","",IF($H39=0,"",(($G39-$H39)/ABS($H39))*IF(IFERROR(INDEX(Metrics!$F$5:$F$204,MATCH($A39,Metrics!$A$5:$A$204,0)),"Higher")="Lower",-1,1)))</f>
        <v/>
      </c>
      <c r="J39" s="10">
        <f>IF($A39="","",IF($I39="","",IF($I39&gt;=0.05,"Ahead",IF($I39&gt;=-0.05,"On track","Behind"))))</f>
        <v/>
      </c>
    </row>
    <row r="40">
      <c r="A40" s="7" t="n"/>
      <c r="B40" s="7" t="n"/>
      <c r="C40" s="11">
        <f>IF($A40="","",IF($B40="Avg",IFERROR(AVERAGEIFS(Metrics!$E$5:$E$204,Metrics!$A$5:$A$204,$A40,Metrics!$C$5:$C$204,"&gt;="&amp;C$6,Metrics!$C$5:$C$204,"&lt;="&amp;C$7),""),IF($B40="Last",IF(COUNTIFS(Metrics!$A$5:$A$204,$A40,Metrics!$C$5:$C$204,C$7)=0,"",SUMIFS(Metrics!$E$5:$E$204,Metrics!$A$5:$A$204,$A40,Metrics!$C$5:$C$204,C$7)),SUMIFS(Metrics!$E$5:$E$204,Metrics!$A$5:$A$204,$A40,Metrics!$C$5:$C$204,"&gt;="&amp;C$6,Metrics!$C$5:$C$204,"&lt;="&amp;C$7))))</f>
        <v/>
      </c>
      <c r="D40" s="11">
        <f>IF($A40="","",IF($B40="Avg",IFERROR(AVERAGEIFS(Metrics!$E$5:$E$204,Metrics!$A$5:$A$204,$A40,Metrics!$C$5:$C$204,"&gt;="&amp;D$6,Metrics!$C$5:$C$204,"&lt;="&amp;D$7),""),IF($B40="Last",IF(COUNTIFS(Metrics!$A$5:$A$204,$A40,Metrics!$C$5:$C$204,D$7)=0,"",SUMIFS(Metrics!$E$5:$E$204,Metrics!$A$5:$A$204,$A40,Metrics!$C$5:$C$204,D$7)),SUMIFS(Metrics!$E$5:$E$204,Metrics!$A$5:$A$204,$A40,Metrics!$C$5:$C$204,"&gt;="&amp;D$6,Metrics!$C$5:$C$204,"&lt;="&amp;D$7))))</f>
        <v/>
      </c>
      <c r="E40" s="11">
        <f>IF($A40="","",IF($B40="Avg",IFERROR(AVERAGEIFS(Metrics!$E$5:$E$204,Metrics!$A$5:$A$204,$A40,Metrics!$C$5:$C$204,"&gt;="&amp;E$6,Metrics!$C$5:$C$204,"&lt;="&amp;E$7),""),IF($B40="Last",IF(COUNTIFS(Metrics!$A$5:$A$204,$A40,Metrics!$C$5:$C$204,E$7)=0,"",SUMIFS(Metrics!$E$5:$E$204,Metrics!$A$5:$A$204,$A40,Metrics!$C$5:$C$204,E$7)),SUMIFS(Metrics!$E$5:$E$204,Metrics!$A$5:$A$204,$A40,Metrics!$C$5:$C$204,"&gt;="&amp;E$6,Metrics!$C$5:$C$204,"&lt;="&amp;E$7))))</f>
        <v/>
      </c>
      <c r="F40" s="11">
        <f>IF($A40="","",IF($B40="Avg",IFERROR(AVERAGEIFS(Metrics!$E$5:$E$204,Metrics!$A$5:$A$204,$A40,Metrics!$C$5:$C$204,"&gt;="&amp;F$6,Metrics!$C$5:$C$204,"&lt;="&amp;F$7),""),IF($B40="Last",IF(COUNTIFS(Metrics!$A$5:$A$204,$A40,Metrics!$C$5:$C$204,F$7)=0,"",SUMIFS(Metrics!$E$5:$E$204,Metrics!$A$5:$A$204,$A40,Metrics!$C$5:$C$204,F$7)),SUMIFS(Metrics!$E$5:$E$204,Metrics!$A$5:$A$204,$A40,Metrics!$C$5:$C$204,"&gt;="&amp;F$6,Metrics!$C$5:$C$204,"&lt;="&amp;F$7))))</f>
        <v/>
      </c>
      <c r="G40" s="18">
        <f>IF($A40="","",IF($B40="Avg",IFERROR(AVERAGEIFS(Metrics!$E$5:$E$204,Metrics!$A$5:$A$204,$A40,Metrics!$C$5:$C$204,"&gt;="&amp;$C$6,Metrics!$C$5:$C$204,"&lt;="&amp;$F$7),""),IF($B40="Last",IF(COUNTIFS(Metrics!$A$5:$A$204,$A40,Metrics!$C$5:$C$204,$F$7)=0,"",SUMIFS(Metrics!$E$5:$E$204,Metrics!$A$5:$A$204,$A40,Metrics!$C$5:$C$204,$F$7)),SUMIFS(Metrics!$E$5:$E$204,Metrics!$A$5:$A$204,$A40,Metrics!$C$5:$C$204,"&gt;="&amp;$C$6,Metrics!$C$5:$C$204,"&lt;="&amp;$F$7))))</f>
        <v/>
      </c>
      <c r="H40" s="11">
        <f>IF($A40="","",IF($B40="Avg",IFERROR(AVERAGEIFS(Metrics!$D$5:$D$204,Metrics!$A$5:$A$204,$A40,Metrics!$C$5:$C$204,"&gt;="&amp;$C$6,Metrics!$C$5:$C$204,"&lt;="&amp;$F$7),""),IF($B40="Last",IF(COUNTIFS(Metrics!$A$5:$A$204,$A40,Metrics!$C$5:$C$204,$F$7)=0,"",SUMIFS(Metrics!$D$5:$D$204,Metrics!$A$5:$A$204,$A40,Metrics!$C$5:$C$204,$F$7)),SUMIFS(Metrics!$D$5:$D$204,Metrics!$A$5:$A$204,$A40,Metrics!$C$5:$C$204,"&gt;="&amp;$C$6,Metrics!$C$5:$C$204,"&lt;="&amp;$F$7))))</f>
        <v/>
      </c>
      <c r="I40" s="9">
        <f>IF($A40="","",IF($H40=0,"",(($G40-$H40)/ABS($H40))*IF(IFERROR(INDEX(Metrics!$F$5:$F$204,MATCH($A40,Metrics!$A$5:$A$204,0)),"Higher")="Lower",-1,1)))</f>
        <v/>
      </c>
      <c r="J40" s="10">
        <f>IF($A40="","",IF($I40="","",IF($I40&gt;=0.05,"Ahead",IF($I40&gt;=-0.05,"On track","Behind"))))</f>
        <v/>
      </c>
    </row>
    <row r="41">
      <c r="A41" s="7" t="n"/>
      <c r="B41" s="7" t="n"/>
      <c r="C41" s="11">
        <f>IF($A41="","",IF($B41="Avg",IFERROR(AVERAGEIFS(Metrics!$E$5:$E$204,Metrics!$A$5:$A$204,$A41,Metrics!$C$5:$C$204,"&gt;="&amp;C$6,Metrics!$C$5:$C$204,"&lt;="&amp;C$7),""),IF($B41="Last",IF(COUNTIFS(Metrics!$A$5:$A$204,$A41,Metrics!$C$5:$C$204,C$7)=0,"",SUMIFS(Metrics!$E$5:$E$204,Metrics!$A$5:$A$204,$A41,Metrics!$C$5:$C$204,C$7)),SUMIFS(Metrics!$E$5:$E$204,Metrics!$A$5:$A$204,$A41,Metrics!$C$5:$C$204,"&gt;="&amp;C$6,Metrics!$C$5:$C$204,"&lt;="&amp;C$7))))</f>
        <v/>
      </c>
      <c r="D41" s="11">
        <f>IF($A41="","",IF($B41="Avg",IFERROR(AVERAGEIFS(Metrics!$E$5:$E$204,Metrics!$A$5:$A$204,$A41,Metrics!$C$5:$C$204,"&gt;="&amp;D$6,Metrics!$C$5:$C$204,"&lt;="&amp;D$7),""),IF($B41="Last",IF(COUNTIFS(Metrics!$A$5:$A$204,$A41,Metrics!$C$5:$C$204,D$7)=0,"",SUMIFS(Metrics!$E$5:$E$204,Metrics!$A$5:$A$204,$A41,Metrics!$C$5:$C$204,D$7)),SUMIFS(Metrics!$E$5:$E$204,Metrics!$A$5:$A$204,$A41,Metrics!$C$5:$C$204,"&gt;="&amp;D$6,Metrics!$C$5:$C$204,"&lt;="&amp;D$7))))</f>
        <v/>
      </c>
      <c r="E41" s="11">
        <f>IF($A41="","",IF($B41="Avg",IFERROR(AVERAGEIFS(Metrics!$E$5:$E$204,Metrics!$A$5:$A$204,$A41,Metrics!$C$5:$C$204,"&gt;="&amp;E$6,Metrics!$C$5:$C$204,"&lt;="&amp;E$7),""),IF($B41="Last",IF(COUNTIFS(Metrics!$A$5:$A$204,$A41,Metrics!$C$5:$C$204,E$7)=0,"",SUMIFS(Metrics!$E$5:$E$204,Metrics!$A$5:$A$204,$A41,Metrics!$C$5:$C$204,E$7)),SUMIFS(Metrics!$E$5:$E$204,Metrics!$A$5:$A$204,$A41,Metrics!$C$5:$C$204,"&gt;="&amp;E$6,Metrics!$C$5:$C$204,"&lt;="&amp;E$7))))</f>
        <v/>
      </c>
      <c r="F41" s="11">
        <f>IF($A41="","",IF($B41="Avg",IFERROR(AVERAGEIFS(Metrics!$E$5:$E$204,Metrics!$A$5:$A$204,$A41,Metrics!$C$5:$C$204,"&gt;="&amp;F$6,Metrics!$C$5:$C$204,"&lt;="&amp;F$7),""),IF($B41="Last",IF(COUNTIFS(Metrics!$A$5:$A$204,$A41,Metrics!$C$5:$C$204,F$7)=0,"",SUMIFS(Metrics!$E$5:$E$204,Metrics!$A$5:$A$204,$A41,Metrics!$C$5:$C$204,F$7)),SUMIFS(Metrics!$E$5:$E$204,Metrics!$A$5:$A$204,$A41,Metrics!$C$5:$C$204,"&gt;="&amp;F$6,Metrics!$C$5:$C$204,"&lt;="&amp;F$7))))</f>
        <v/>
      </c>
      <c r="G41" s="18">
        <f>IF($A41="","",IF($B41="Avg",IFERROR(AVERAGEIFS(Metrics!$E$5:$E$204,Metrics!$A$5:$A$204,$A41,Metrics!$C$5:$C$204,"&gt;="&amp;$C$6,Metrics!$C$5:$C$204,"&lt;="&amp;$F$7),""),IF($B41="Last",IF(COUNTIFS(Metrics!$A$5:$A$204,$A41,Metrics!$C$5:$C$204,$F$7)=0,"",SUMIFS(Metrics!$E$5:$E$204,Metrics!$A$5:$A$204,$A41,Metrics!$C$5:$C$204,$F$7)),SUMIFS(Metrics!$E$5:$E$204,Metrics!$A$5:$A$204,$A41,Metrics!$C$5:$C$204,"&gt;="&amp;$C$6,Metrics!$C$5:$C$204,"&lt;="&amp;$F$7))))</f>
        <v/>
      </c>
      <c r="H41" s="11">
        <f>IF($A41="","",IF($B41="Avg",IFERROR(AVERAGEIFS(Metrics!$D$5:$D$204,Metrics!$A$5:$A$204,$A41,Metrics!$C$5:$C$204,"&gt;="&amp;$C$6,Metrics!$C$5:$C$204,"&lt;="&amp;$F$7),""),IF($B41="Last",IF(COUNTIFS(Metrics!$A$5:$A$204,$A41,Metrics!$C$5:$C$204,$F$7)=0,"",SUMIFS(Metrics!$D$5:$D$204,Metrics!$A$5:$A$204,$A41,Metrics!$C$5:$C$204,$F$7)),SUMIFS(Metrics!$D$5:$D$204,Metrics!$A$5:$A$204,$A41,Metrics!$C$5:$C$204,"&gt;="&amp;$C$6,Metrics!$C$5:$C$204,"&lt;="&amp;$F$7))))</f>
        <v/>
      </c>
      <c r="I41" s="9">
        <f>IF($A41="","",IF($H41=0,"",(($G41-$H41)/ABS($H41))*IF(IFERROR(INDEX(Metrics!$F$5:$F$204,MATCH($A41,Metrics!$A$5:$A$204,0)),"Higher")="Lower",-1,1)))</f>
        <v/>
      </c>
      <c r="J41" s="10">
        <f>IF($A41="","",IF($I41="","",IF($I41&gt;=0.05,"Ahead",IF($I41&gt;=-0.05,"On track","Behind"))))</f>
        <v/>
      </c>
    </row>
    <row r="42">
      <c r="A42" s="7" t="n"/>
      <c r="B42" s="7" t="n"/>
      <c r="C42" s="11">
        <f>IF($A42="","",IF($B42="Avg",IFERROR(AVERAGEIFS(Metrics!$E$5:$E$204,Metrics!$A$5:$A$204,$A42,Metrics!$C$5:$C$204,"&gt;="&amp;C$6,Metrics!$C$5:$C$204,"&lt;="&amp;C$7),""),IF($B42="Last",IF(COUNTIFS(Metrics!$A$5:$A$204,$A42,Metrics!$C$5:$C$204,C$7)=0,"",SUMIFS(Metrics!$E$5:$E$204,Metrics!$A$5:$A$204,$A42,Metrics!$C$5:$C$204,C$7)),SUMIFS(Metrics!$E$5:$E$204,Metrics!$A$5:$A$204,$A42,Metrics!$C$5:$C$204,"&gt;="&amp;C$6,Metrics!$C$5:$C$204,"&lt;="&amp;C$7))))</f>
        <v/>
      </c>
      <c r="D42" s="11">
        <f>IF($A42="","",IF($B42="Avg",IFERROR(AVERAGEIFS(Metrics!$E$5:$E$204,Metrics!$A$5:$A$204,$A42,Metrics!$C$5:$C$204,"&gt;="&amp;D$6,Metrics!$C$5:$C$204,"&lt;="&amp;D$7),""),IF($B42="Last",IF(COUNTIFS(Metrics!$A$5:$A$204,$A42,Metrics!$C$5:$C$204,D$7)=0,"",SUMIFS(Metrics!$E$5:$E$204,Metrics!$A$5:$A$204,$A42,Metrics!$C$5:$C$204,D$7)),SUMIFS(Metrics!$E$5:$E$204,Metrics!$A$5:$A$204,$A42,Metrics!$C$5:$C$204,"&gt;="&amp;D$6,Metrics!$C$5:$C$204,"&lt;="&amp;D$7))))</f>
        <v/>
      </c>
      <c r="E42" s="11">
        <f>IF($A42="","",IF($B42="Avg",IFERROR(AVERAGEIFS(Metrics!$E$5:$E$204,Metrics!$A$5:$A$204,$A42,Metrics!$C$5:$C$204,"&gt;="&amp;E$6,Metrics!$C$5:$C$204,"&lt;="&amp;E$7),""),IF($B42="Last",IF(COUNTIFS(Metrics!$A$5:$A$204,$A42,Metrics!$C$5:$C$204,E$7)=0,"",SUMIFS(Metrics!$E$5:$E$204,Metrics!$A$5:$A$204,$A42,Metrics!$C$5:$C$204,E$7)),SUMIFS(Metrics!$E$5:$E$204,Metrics!$A$5:$A$204,$A42,Metrics!$C$5:$C$204,"&gt;="&amp;E$6,Metrics!$C$5:$C$204,"&lt;="&amp;E$7))))</f>
        <v/>
      </c>
      <c r="F42" s="11">
        <f>IF($A42="","",IF($B42="Avg",IFERROR(AVERAGEIFS(Metrics!$E$5:$E$204,Metrics!$A$5:$A$204,$A42,Metrics!$C$5:$C$204,"&gt;="&amp;F$6,Metrics!$C$5:$C$204,"&lt;="&amp;F$7),""),IF($B42="Last",IF(COUNTIFS(Metrics!$A$5:$A$204,$A42,Metrics!$C$5:$C$204,F$7)=0,"",SUMIFS(Metrics!$E$5:$E$204,Metrics!$A$5:$A$204,$A42,Metrics!$C$5:$C$204,F$7)),SUMIFS(Metrics!$E$5:$E$204,Metrics!$A$5:$A$204,$A42,Metrics!$C$5:$C$204,"&gt;="&amp;F$6,Metrics!$C$5:$C$204,"&lt;="&amp;F$7))))</f>
        <v/>
      </c>
      <c r="G42" s="18">
        <f>IF($A42="","",IF($B42="Avg",IFERROR(AVERAGEIFS(Metrics!$E$5:$E$204,Metrics!$A$5:$A$204,$A42,Metrics!$C$5:$C$204,"&gt;="&amp;$C$6,Metrics!$C$5:$C$204,"&lt;="&amp;$F$7),""),IF($B42="Last",IF(COUNTIFS(Metrics!$A$5:$A$204,$A42,Metrics!$C$5:$C$204,$F$7)=0,"",SUMIFS(Metrics!$E$5:$E$204,Metrics!$A$5:$A$204,$A42,Metrics!$C$5:$C$204,$F$7)),SUMIFS(Metrics!$E$5:$E$204,Metrics!$A$5:$A$204,$A42,Metrics!$C$5:$C$204,"&gt;="&amp;$C$6,Metrics!$C$5:$C$204,"&lt;="&amp;$F$7))))</f>
        <v/>
      </c>
      <c r="H42" s="11">
        <f>IF($A42="","",IF($B42="Avg",IFERROR(AVERAGEIFS(Metrics!$D$5:$D$204,Metrics!$A$5:$A$204,$A42,Metrics!$C$5:$C$204,"&gt;="&amp;$C$6,Metrics!$C$5:$C$204,"&lt;="&amp;$F$7),""),IF($B42="Last",IF(COUNTIFS(Metrics!$A$5:$A$204,$A42,Metrics!$C$5:$C$204,$F$7)=0,"",SUMIFS(Metrics!$D$5:$D$204,Metrics!$A$5:$A$204,$A42,Metrics!$C$5:$C$204,$F$7)),SUMIFS(Metrics!$D$5:$D$204,Metrics!$A$5:$A$204,$A42,Metrics!$C$5:$C$204,"&gt;="&amp;$C$6,Metrics!$C$5:$C$204,"&lt;="&amp;$F$7))))</f>
        <v/>
      </c>
      <c r="I42" s="9">
        <f>IF($A42="","",IF($H42=0,"",(($G42-$H42)/ABS($H42))*IF(IFERROR(INDEX(Metrics!$F$5:$F$204,MATCH($A42,Metrics!$A$5:$A$204,0)),"Higher")="Lower",-1,1)))</f>
        <v/>
      </c>
      <c r="J42" s="10">
        <f>IF($A42="","",IF($I42="","",IF($I42&gt;=0.05,"Ahead",IF($I42&gt;=-0.05,"On track","Behind"))))</f>
        <v/>
      </c>
    </row>
    <row r="43">
      <c r="A43" s="7" t="n"/>
      <c r="B43" s="7" t="n"/>
      <c r="C43" s="11">
        <f>IF($A43="","",IF($B43="Avg",IFERROR(AVERAGEIFS(Metrics!$E$5:$E$204,Metrics!$A$5:$A$204,$A43,Metrics!$C$5:$C$204,"&gt;="&amp;C$6,Metrics!$C$5:$C$204,"&lt;="&amp;C$7),""),IF($B43="Last",IF(COUNTIFS(Metrics!$A$5:$A$204,$A43,Metrics!$C$5:$C$204,C$7)=0,"",SUMIFS(Metrics!$E$5:$E$204,Metrics!$A$5:$A$204,$A43,Metrics!$C$5:$C$204,C$7)),SUMIFS(Metrics!$E$5:$E$204,Metrics!$A$5:$A$204,$A43,Metrics!$C$5:$C$204,"&gt;="&amp;C$6,Metrics!$C$5:$C$204,"&lt;="&amp;C$7))))</f>
        <v/>
      </c>
      <c r="D43" s="11">
        <f>IF($A43="","",IF($B43="Avg",IFERROR(AVERAGEIFS(Metrics!$E$5:$E$204,Metrics!$A$5:$A$204,$A43,Metrics!$C$5:$C$204,"&gt;="&amp;D$6,Metrics!$C$5:$C$204,"&lt;="&amp;D$7),""),IF($B43="Last",IF(COUNTIFS(Metrics!$A$5:$A$204,$A43,Metrics!$C$5:$C$204,D$7)=0,"",SUMIFS(Metrics!$E$5:$E$204,Metrics!$A$5:$A$204,$A43,Metrics!$C$5:$C$204,D$7)),SUMIFS(Metrics!$E$5:$E$204,Metrics!$A$5:$A$204,$A43,Metrics!$C$5:$C$204,"&gt;="&amp;D$6,Metrics!$C$5:$C$204,"&lt;="&amp;D$7))))</f>
        <v/>
      </c>
      <c r="E43" s="11">
        <f>IF($A43="","",IF($B43="Avg",IFERROR(AVERAGEIFS(Metrics!$E$5:$E$204,Metrics!$A$5:$A$204,$A43,Metrics!$C$5:$C$204,"&gt;="&amp;E$6,Metrics!$C$5:$C$204,"&lt;="&amp;E$7),""),IF($B43="Last",IF(COUNTIFS(Metrics!$A$5:$A$204,$A43,Metrics!$C$5:$C$204,E$7)=0,"",SUMIFS(Metrics!$E$5:$E$204,Metrics!$A$5:$A$204,$A43,Metrics!$C$5:$C$204,E$7)),SUMIFS(Metrics!$E$5:$E$204,Metrics!$A$5:$A$204,$A43,Metrics!$C$5:$C$204,"&gt;="&amp;E$6,Metrics!$C$5:$C$204,"&lt;="&amp;E$7))))</f>
        <v/>
      </c>
      <c r="F43" s="11">
        <f>IF($A43="","",IF($B43="Avg",IFERROR(AVERAGEIFS(Metrics!$E$5:$E$204,Metrics!$A$5:$A$204,$A43,Metrics!$C$5:$C$204,"&gt;="&amp;F$6,Metrics!$C$5:$C$204,"&lt;="&amp;F$7),""),IF($B43="Last",IF(COUNTIFS(Metrics!$A$5:$A$204,$A43,Metrics!$C$5:$C$204,F$7)=0,"",SUMIFS(Metrics!$E$5:$E$204,Metrics!$A$5:$A$204,$A43,Metrics!$C$5:$C$204,F$7)),SUMIFS(Metrics!$E$5:$E$204,Metrics!$A$5:$A$204,$A43,Metrics!$C$5:$C$204,"&gt;="&amp;F$6,Metrics!$C$5:$C$204,"&lt;="&amp;F$7))))</f>
        <v/>
      </c>
      <c r="G43" s="18">
        <f>IF($A43="","",IF($B43="Avg",IFERROR(AVERAGEIFS(Metrics!$E$5:$E$204,Metrics!$A$5:$A$204,$A43,Metrics!$C$5:$C$204,"&gt;="&amp;$C$6,Metrics!$C$5:$C$204,"&lt;="&amp;$F$7),""),IF($B43="Last",IF(COUNTIFS(Metrics!$A$5:$A$204,$A43,Metrics!$C$5:$C$204,$F$7)=0,"",SUMIFS(Metrics!$E$5:$E$204,Metrics!$A$5:$A$204,$A43,Metrics!$C$5:$C$204,$F$7)),SUMIFS(Metrics!$E$5:$E$204,Metrics!$A$5:$A$204,$A43,Metrics!$C$5:$C$204,"&gt;="&amp;$C$6,Metrics!$C$5:$C$204,"&lt;="&amp;$F$7))))</f>
        <v/>
      </c>
      <c r="H43" s="11">
        <f>IF($A43="","",IF($B43="Avg",IFERROR(AVERAGEIFS(Metrics!$D$5:$D$204,Metrics!$A$5:$A$204,$A43,Metrics!$C$5:$C$204,"&gt;="&amp;$C$6,Metrics!$C$5:$C$204,"&lt;="&amp;$F$7),""),IF($B43="Last",IF(COUNTIFS(Metrics!$A$5:$A$204,$A43,Metrics!$C$5:$C$204,$F$7)=0,"",SUMIFS(Metrics!$D$5:$D$204,Metrics!$A$5:$A$204,$A43,Metrics!$C$5:$C$204,$F$7)),SUMIFS(Metrics!$D$5:$D$204,Metrics!$A$5:$A$204,$A43,Metrics!$C$5:$C$204,"&gt;="&amp;$C$6,Metrics!$C$5:$C$204,"&lt;="&amp;$F$7))))</f>
        <v/>
      </c>
      <c r="I43" s="9">
        <f>IF($A43="","",IF($H43=0,"",(($G43-$H43)/ABS($H43))*IF(IFERROR(INDEX(Metrics!$F$5:$F$204,MATCH($A43,Metrics!$A$5:$A$204,0)),"Higher")="Lower",-1,1)))</f>
        <v/>
      </c>
      <c r="J43" s="10">
        <f>IF($A43="","",IF($I43="","",IF($I43&gt;=0.05,"Ahead",IF($I43&gt;=-0.05,"On track","Behind"))))</f>
        <v/>
      </c>
    </row>
    <row r="44">
      <c r="A44" s="7" t="n"/>
      <c r="B44" s="7" t="n"/>
      <c r="C44" s="11">
        <f>IF($A44="","",IF($B44="Avg",IFERROR(AVERAGEIFS(Metrics!$E$5:$E$204,Metrics!$A$5:$A$204,$A44,Metrics!$C$5:$C$204,"&gt;="&amp;C$6,Metrics!$C$5:$C$204,"&lt;="&amp;C$7),""),IF($B44="Last",IF(COUNTIFS(Metrics!$A$5:$A$204,$A44,Metrics!$C$5:$C$204,C$7)=0,"",SUMIFS(Metrics!$E$5:$E$204,Metrics!$A$5:$A$204,$A44,Metrics!$C$5:$C$204,C$7)),SUMIFS(Metrics!$E$5:$E$204,Metrics!$A$5:$A$204,$A44,Metrics!$C$5:$C$204,"&gt;="&amp;C$6,Metrics!$C$5:$C$204,"&lt;="&amp;C$7))))</f>
        <v/>
      </c>
      <c r="D44" s="11">
        <f>IF($A44="","",IF($B44="Avg",IFERROR(AVERAGEIFS(Metrics!$E$5:$E$204,Metrics!$A$5:$A$204,$A44,Metrics!$C$5:$C$204,"&gt;="&amp;D$6,Metrics!$C$5:$C$204,"&lt;="&amp;D$7),""),IF($B44="Last",IF(COUNTIFS(Metrics!$A$5:$A$204,$A44,Metrics!$C$5:$C$204,D$7)=0,"",SUMIFS(Metrics!$E$5:$E$204,Metrics!$A$5:$A$204,$A44,Metrics!$C$5:$C$204,D$7)),SUMIFS(Metrics!$E$5:$E$204,Metrics!$A$5:$A$204,$A44,Metrics!$C$5:$C$204,"&gt;="&amp;D$6,Metrics!$C$5:$C$204,"&lt;="&amp;D$7))))</f>
        <v/>
      </c>
      <c r="E44" s="11">
        <f>IF($A44="","",IF($B44="Avg",IFERROR(AVERAGEIFS(Metrics!$E$5:$E$204,Metrics!$A$5:$A$204,$A44,Metrics!$C$5:$C$204,"&gt;="&amp;E$6,Metrics!$C$5:$C$204,"&lt;="&amp;E$7),""),IF($B44="Last",IF(COUNTIFS(Metrics!$A$5:$A$204,$A44,Metrics!$C$5:$C$204,E$7)=0,"",SUMIFS(Metrics!$E$5:$E$204,Metrics!$A$5:$A$204,$A44,Metrics!$C$5:$C$204,E$7)),SUMIFS(Metrics!$E$5:$E$204,Metrics!$A$5:$A$204,$A44,Metrics!$C$5:$C$204,"&gt;="&amp;E$6,Metrics!$C$5:$C$204,"&lt;="&amp;E$7))))</f>
        <v/>
      </c>
      <c r="F44" s="11">
        <f>IF($A44="","",IF($B44="Avg",IFERROR(AVERAGEIFS(Metrics!$E$5:$E$204,Metrics!$A$5:$A$204,$A44,Metrics!$C$5:$C$204,"&gt;="&amp;F$6,Metrics!$C$5:$C$204,"&lt;="&amp;F$7),""),IF($B44="Last",IF(COUNTIFS(Metrics!$A$5:$A$204,$A44,Metrics!$C$5:$C$204,F$7)=0,"",SUMIFS(Metrics!$E$5:$E$204,Metrics!$A$5:$A$204,$A44,Metrics!$C$5:$C$204,F$7)),SUMIFS(Metrics!$E$5:$E$204,Metrics!$A$5:$A$204,$A44,Metrics!$C$5:$C$204,"&gt;="&amp;F$6,Metrics!$C$5:$C$204,"&lt;="&amp;F$7))))</f>
        <v/>
      </c>
      <c r="G44" s="18">
        <f>IF($A44="","",IF($B44="Avg",IFERROR(AVERAGEIFS(Metrics!$E$5:$E$204,Metrics!$A$5:$A$204,$A44,Metrics!$C$5:$C$204,"&gt;="&amp;$C$6,Metrics!$C$5:$C$204,"&lt;="&amp;$F$7),""),IF($B44="Last",IF(COUNTIFS(Metrics!$A$5:$A$204,$A44,Metrics!$C$5:$C$204,$F$7)=0,"",SUMIFS(Metrics!$E$5:$E$204,Metrics!$A$5:$A$204,$A44,Metrics!$C$5:$C$204,$F$7)),SUMIFS(Metrics!$E$5:$E$204,Metrics!$A$5:$A$204,$A44,Metrics!$C$5:$C$204,"&gt;="&amp;$C$6,Metrics!$C$5:$C$204,"&lt;="&amp;$F$7))))</f>
        <v/>
      </c>
      <c r="H44" s="11">
        <f>IF($A44="","",IF($B44="Avg",IFERROR(AVERAGEIFS(Metrics!$D$5:$D$204,Metrics!$A$5:$A$204,$A44,Metrics!$C$5:$C$204,"&gt;="&amp;$C$6,Metrics!$C$5:$C$204,"&lt;="&amp;$F$7),""),IF($B44="Last",IF(COUNTIFS(Metrics!$A$5:$A$204,$A44,Metrics!$C$5:$C$204,$F$7)=0,"",SUMIFS(Metrics!$D$5:$D$204,Metrics!$A$5:$A$204,$A44,Metrics!$C$5:$C$204,$F$7)),SUMIFS(Metrics!$D$5:$D$204,Metrics!$A$5:$A$204,$A44,Metrics!$C$5:$C$204,"&gt;="&amp;$C$6,Metrics!$C$5:$C$204,"&lt;="&amp;$F$7))))</f>
        <v/>
      </c>
      <c r="I44" s="9">
        <f>IF($A44="","",IF($H44=0,"",(($G44-$H44)/ABS($H44))*IF(IFERROR(INDEX(Metrics!$F$5:$F$204,MATCH($A44,Metrics!$A$5:$A$204,0)),"Higher")="Lower",-1,1)))</f>
        <v/>
      </c>
      <c r="J44" s="10">
        <f>IF($A44="","",IF($I44="","",IF($I44&gt;=0.05,"Ahead",IF($I44&gt;=-0.05,"On track","Behind"))))</f>
        <v/>
      </c>
    </row>
    <row r="45">
      <c r="A45" s="7" t="n"/>
      <c r="B45" s="7" t="n"/>
      <c r="C45" s="11">
        <f>IF($A45="","",IF($B45="Avg",IFERROR(AVERAGEIFS(Metrics!$E$5:$E$204,Metrics!$A$5:$A$204,$A45,Metrics!$C$5:$C$204,"&gt;="&amp;C$6,Metrics!$C$5:$C$204,"&lt;="&amp;C$7),""),IF($B45="Last",IF(COUNTIFS(Metrics!$A$5:$A$204,$A45,Metrics!$C$5:$C$204,C$7)=0,"",SUMIFS(Metrics!$E$5:$E$204,Metrics!$A$5:$A$204,$A45,Metrics!$C$5:$C$204,C$7)),SUMIFS(Metrics!$E$5:$E$204,Metrics!$A$5:$A$204,$A45,Metrics!$C$5:$C$204,"&gt;="&amp;C$6,Metrics!$C$5:$C$204,"&lt;="&amp;C$7))))</f>
        <v/>
      </c>
      <c r="D45" s="11">
        <f>IF($A45="","",IF($B45="Avg",IFERROR(AVERAGEIFS(Metrics!$E$5:$E$204,Metrics!$A$5:$A$204,$A45,Metrics!$C$5:$C$204,"&gt;="&amp;D$6,Metrics!$C$5:$C$204,"&lt;="&amp;D$7),""),IF($B45="Last",IF(COUNTIFS(Metrics!$A$5:$A$204,$A45,Metrics!$C$5:$C$204,D$7)=0,"",SUMIFS(Metrics!$E$5:$E$204,Metrics!$A$5:$A$204,$A45,Metrics!$C$5:$C$204,D$7)),SUMIFS(Metrics!$E$5:$E$204,Metrics!$A$5:$A$204,$A45,Metrics!$C$5:$C$204,"&gt;="&amp;D$6,Metrics!$C$5:$C$204,"&lt;="&amp;D$7))))</f>
        <v/>
      </c>
      <c r="E45" s="11">
        <f>IF($A45="","",IF($B45="Avg",IFERROR(AVERAGEIFS(Metrics!$E$5:$E$204,Metrics!$A$5:$A$204,$A45,Metrics!$C$5:$C$204,"&gt;="&amp;E$6,Metrics!$C$5:$C$204,"&lt;="&amp;E$7),""),IF($B45="Last",IF(COUNTIFS(Metrics!$A$5:$A$204,$A45,Metrics!$C$5:$C$204,E$7)=0,"",SUMIFS(Metrics!$E$5:$E$204,Metrics!$A$5:$A$204,$A45,Metrics!$C$5:$C$204,E$7)),SUMIFS(Metrics!$E$5:$E$204,Metrics!$A$5:$A$204,$A45,Metrics!$C$5:$C$204,"&gt;="&amp;E$6,Metrics!$C$5:$C$204,"&lt;="&amp;E$7))))</f>
        <v/>
      </c>
      <c r="F45" s="11">
        <f>IF($A45="","",IF($B45="Avg",IFERROR(AVERAGEIFS(Metrics!$E$5:$E$204,Metrics!$A$5:$A$204,$A45,Metrics!$C$5:$C$204,"&gt;="&amp;F$6,Metrics!$C$5:$C$204,"&lt;="&amp;F$7),""),IF($B45="Last",IF(COUNTIFS(Metrics!$A$5:$A$204,$A45,Metrics!$C$5:$C$204,F$7)=0,"",SUMIFS(Metrics!$E$5:$E$204,Metrics!$A$5:$A$204,$A45,Metrics!$C$5:$C$204,F$7)),SUMIFS(Metrics!$E$5:$E$204,Metrics!$A$5:$A$204,$A45,Metrics!$C$5:$C$204,"&gt;="&amp;F$6,Metrics!$C$5:$C$204,"&lt;="&amp;F$7))))</f>
        <v/>
      </c>
      <c r="G45" s="18">
        <f>IF($A45="","",IF($B45="Avg",IFERROR(AVERAGEIFS(Metrics!$E$5:$E$204,Metrics!$A$5:$A$204,$A45,Metrics!$C$5:$C$204,"&gt;="&amp;$C$6,Metrics!$C$5:$C$204,"&lt;="&amp;$F$7),""),IF($B45="Last",IF(COUNTIFS(Metrics!$A$5:$A$204,$A45,Metrics!$C$5:$C$204,$F$7)=0,"",SUMIFS(Metrics!$E$5:$E$204,Metrics!$A$5:$A$204,$A45,Metrics!$C$5:$C$204,$F$7)),SUMIFS(Metrics!$E$5:$E$204,Metrics!$A$5:$A$204,$A45,Metrics!$C$5:$C$204,"&gt;="&amp;$C$6,Metrics!$C$5:$C$204,"&lt;="&amp;$F$7))))</f>
        <v/>
      </c>
      <c r="H45" s="11">
        <f>IF($A45="","",IF($B45="Avg",IFERROR(AVERAGEIFS(Metrics!$D$5:$D$204,Metrics!$A$5:$A$204,$A45,Metrics!$C$5:$C$204,"&gt;="&amp;$C$6,Metrics!$C$5:$C$204,"&lt;="&amp;$F$7),""),IF($B45="Last",IF(COUNTIFS(Metrics!$A$5:$A$204,$A45,Metrics!$C$5:$C$204,$F$7)=0,"",SUMIFS(Metrics!$D$5:$D$204,Metrics!$A$5:$A$204,$A45,Metrics!$C$5:$C$204,$F$7)),SUMIFS(Metrics!$D$5:$D$204,Metrics!$A$5:$A$204,$A45,Metrics!$C$5:$C$204,"&gt;="&amp;$C$6,Metrics!$C$5:$C$204,"&lt;="&amp;$F$7))))</f>
        <v/>
      </c>
      <c r="I45" s="9">
        <f>IF($A45="","",IF($H45=0,"",(($G45-$H45)/ABS($H45))*IF(IFERROR(INDEX(Metrics!$F$5:$F$204,MATCH($A45,Metrics!$A$5:$A$204,0)),"Higher")="Lower",-1,1)))</f>
        <v/>
      </c>
      <c r="J45" s="10">
        <f>IF($A45="","",IF($I45="","",IF($I45&gt;=0.05,"Ahead",IF($I45&gt;=-0.05,"On track","Behind"))))</f>
        <v/>
      </c>
    </row>
    <row r="46">
      <c r="A46" s="7" t="n"/>
      <c r="B46" s="7" t="n"/>
      <c r="C46" s="11">
        <f>IF($A46="","",IF($B46="Avg",IFERROR(AVERAGEIFS(Metrics!$E$5:$E$204,Metrics!$A$5:$A$204,$A46,Metrics!$C$5:$C$204,"&gt;="&amp;C$6,Metrics!$C$5:$C$204,"&lt;="&amp;C$7),""),IF($B46="Last",IF(COUNTIFS(Metrics!$A$5:$A$204,$A46,Metrics!$C$5:$C$204,C$7)=0,"",SUMIFS(Metrics!$E$5:$E$204,Metrics!$A$5:$A$204,$A46,Metrics!$C$5:$C$204,C$7)),SUMIFS(Metrics!$E$5:$E$204,Metrics!$A$5:$A$204,$A46,Metrics!$C$5:$C$204,"&gt;="&amp;C$6,Metrics!$C$5:$C$204,"&lt;="&amp;C$7))))</f>
        <v/>
      </c>
      <c r="D46" s="11">
        <f>IF($A46="","",IF($B46="Avg",IFERROR(AVERAGEIFS(Metrics!$E$5:$E$204,Metrics!$A$5:$A$204,$A46,Metrics!$C$5:$C$204,"&gt;="&amp;D$6,Metrics!$C$5:$C$204,"&lt;="&amp;D$7),""),IF($B46="Last",IF(COUNTIFS(Metrics!$A$5:$A$204,$A46,Metrics!$C$5:$C$204,D$7)=0,"",SUMIFS(Metrics!$E$5:$E$204,Metrics!$A$5:$A$204,$A46,Metrics!$C$5:$C$204,D$7)),SUMIFS(Metrics!$E$5:$E$204,Metrics!$A$5:$A$204,$A46,Metrics!$C$5:$C$204,"&gt;="&amp;D$6,Metrics!$C$5:$C$204,"&lt;="&amp;D$7))))</f>
        <v/>
      </c>
      <c r="E46" s="11">
        <f>IF($A46="","",IF($B46="Avg",IFERROR(AVERAGEIFS(Metrics!$E$5:$E$204,Metrics!$A$5:$A$204,$A46,Metrics!$C$5:$C$204,"&gt;="&amp;E$6,Metrics!$C$5:$C$204,"&lt;="&amp;E$7),""),IF($B46="Last",IF(COUNTIFS(Metrics!$A$5:$A$204,$A46,Metrics!$C$5:$C$204,E$7)=0,"",SUMIFS(Metrics!$E$5:$E$204,Metrics!$A$5:$A$204,$A46,Metrics!$C$5:$C$204,E$7)),SUMIFS(Metrics!$E$5:$E$204,Metrics!$A$5:$A$204,$A46,Metrics!$C$5:$C$204,"&gt;="&amp;E$6,Metrics!$C$5:$C$204,"&lt;="&amp;E$7))))</f>
        <v/>
      </c>
      <c r="F46" s="11">
        <f>IF($A46="","",IF($B46="Avg",IFERROR(AVERAGEIFS(Metrics!$E$5:$E$204,Metrics!$A$5:$A$204,$A46,Metrics!$C$5:$C$204,"&gt;="&amp;F$6,Metrics!$C$5:$C$204,"&lt;="&amp;F$7),""),IF($B46="Last",IF(COUNTIFS(Metrics!$A$5:$A$204,$A46,Metrics!$C$5:$C$204,F$7)=0,"",SUMIFS(Metrics!$E$5:$E$204,Metrics!$A$5:$A$204,$A46,Metrics!$C$5:$C$204,F$7)),SUMIFS(Metrics!$E$5:$E$204,Metrics!$A$5:$A$204,$A46,Metrics!$C$5:$C$204,"&gt;="&amp;F$6,Metrics!$C$5:$C$204,"&lt;="&amp;F$7))))</f>
        <v/>
      </c>
      <c r="G46" s="18">
        <f>IF($A46="","",IF($B46="Avg",IFERROR(AVERAGEIFS(Metrics!$E$5:$E$204,Metrics!$A$5:$A$204,$A46,Metrics!$C$5:$C$204,"&gt;="&amp;$C$6,Metrics!$C$5:$C$204,"&lt;="&amp;$F$7),""),IF($B46="Last",IF(COUNTIFS(Metrics!$A$5:$A$204,$A46,Metrics!$C$5:$C$204,$F$7)=0,"",SUMIFS(Metrics!$E$5:$E$204,Metrics!$A$5:$A$204,$A46,Metrics!$C$5:$C$204,$F$7)),SUMIFS(Metrics!$E$5:$E$204,Metrics!$A$5:$A$204,$A46,Metrics!$C$5:$C$204,"&gt;="&amp;$C$6,Metrics!$C$5:$C$204,"&lt;="&amp;$F$7))))</f>
        <v/>
      </c>
      <c r="H46" s="11">
        <f>IF($A46="","",IF($B46="Avg",IFERROR(AVERAGEIFS(Metrics!$D$5:$D$204,Metrics!$A$5:$A$204,$A46,Metrics!$C$5:$C$204,"&gt;="&amp;$C$6,Metrics!$C$5:$C$204,"&lt;="&amp;$F$7),""),IF($B46="Last",IF(COUNTIFS(Metrics!$A$5:$A$204,$A46,Metrics!$C$5:$C$204,$F$7)=0,"",SUMIFS(Metrics!$D$5:$D$204,Metrics!$A$5:$A$204,$A46,Metrics!$C$5:$C$204,$F$7)),SUMIFS(Metrics!$D$5:$D$204,Metrics!$A$5:$A$204,$A46,Metrics!$C$5:$C$204,"&gt;="&amp;$C$6,Metrics!$C$5:$C$204,"&lt;="&amp;$F$7))))</f>
        <v/>
      </c>
      <c r="I46" s="9">
        <f>IF($A46="","",IF($H46=0,"",(($G46-$H46)/ABS($H46))*IF(IFERROR(INDEX(Metrics!$F$5:$F$204,MATCH($A46,Metrics!$A$5:$A$204,0)),"Higher")="Lower",-1,1)))</f>
        <v/>
      </c>
      <c r="J46" s="10">
        <f>IF($A46="","",IF($I46="","",IF($I46&gt;=0.05,"Ahead",IF($I46&gt;=-0.05,"On track","Behind"))))</f>
        <v/>
      </c>
    </row>
    <row r="47">
      <c r="A47" s="7" t="n"/>
      <c r="B47" s="7" t="n"/>
      <c r="C47" s="11">
        <f>IF($A47="","",IF($B47="Avg",IFERROR(AVERAGEIFS(Metrics!$E$5:$E$204,Metrics!$A$5:$A$204,$A47,Metrics!$C$5:$C$204,"&gt;="&amp;C$6,Metrics!$C$5:$C$204,"&lt;="&amp;C$7),""),IF($B47="Last",IF(COUNTIFS(Metrics!$A$5:$A$204,$A47,Metrics!$C$5:$C$204,C$7)=0,"",SUMIFS(Metrics!$E$5:$E$204,Metrics!$A$5:$A$204,$A47,Metrics!$C$5:$C$204,C$7)),SUMIFS(Metrics!$E$5:$E$204,Metrics!$A$5:$A$204,$A47,Metrics!$C$5:$C$204,"&gt;="&amp;C$6,Metrics!$C$5:$C$204,"&lt;="&amp;C$7))))</f>
        <v/>
      </c>
      <c r="D47" s="11">
        <f>IF($A47="","",IF($B47="Avg",IFERROR(AVERAGEIFS(Metrics!$E$5:$E$204,Metrics!$A$5:$A$204,$A47,Metrics!$C$5:$C$204,"&gt;="&amp;D$6,Metrics!$C$5:$C$204,"&lt;="&amp;D$7),""),IF($B47="Last",IF(COUNTIFS(Metrics!$A$5:$A$204,$A47,Metrics!$C$5:$C$204,D$7)=0,"",SUMIFS(Metrics!$E$5:$E$204,Metrics!$A$5:$A$204,$A47,Metrics!$C$5:$C$204,D$7)),SUMIFS(Metrics!$E$5:$E$204,Metrics!$A$5:$A$204,$A47,Metrics!$C$5:$C$204,"&gt;="&amp;D$6,Metrics!$C$5:$C$204,"&lt;="&amp;D$7))))</f>
        <v/>
      </c>
      <c r="E47" s="11">
        <f>IF($A47="","",IF($B47="Avg",IFERROR(AVERAGEIFS(Metrics!$E$5:$E$204,Metrics!$A$5:$A$204,$A47,Metrics!$C$5:$C$204,"&gt;="&amp;E$6,Metrics!$C$5:$C$204,"&lt;="&amp;E$7),""),IF($B47="Last",IF(COUNTIFS(Metrics!$A$5:$A$204,$A47,Metrics!$C$5:$C$204,E$7)=0,"",SUMIFS(Metrics!$E$5:$E$204,Metrics!$A$5:$A$204,$A47,Metrics!$C$5:$C$204,E$7)),SUMIFS(Metrics!$E$5:$E$204,Metrics!$A$5:$A$204,$A47,Metrics!$C$5:$C$204,"&gt;="&amp;E$6,Metrics!$C$5:$C$204,"&lt;="&amp;E$7))))</f>
        <v/>
      </c>
      <c r="F47" s="11">
        <f>IF($A47="","",IF($B47="Avg",IFERROR(AVERAGEIFS(Metrics!$E$5:$E$204,Metrics!$A$5:$A$204,$A47,Metrics!$C$5:$C$204,"&gt;="&amp;F$6,Metrics!$C$5:$C$204,"&lt;="&amp;F$7),""),IF($B47="Last",IF(COUNTIFS(Metrics!$A$5:$A$204,$A47,Metrics!$C$5:$C$204,F$7)=0,"",SUMIFS(Metrics!$E$5:$E$204,Metrics!$A$5:$A$204,$A47,Metrics!$C$5:$C$204,F$7)),SUMIFS(Metrics!$E$5:$E$204,Metrics!$A$5:$A$204,$A47,Metrics!$C$5:$C$204,"&gt;="&amp;F$6,Metrics!$C$5:$C$204,"&lt;="&amp;F$7))))</f>
        <v/>
      </c>
      <c r="G47" s="18">
        <f>IF($A47="","",IF($B47="Avg",IFERROR(AVERAGEIFS(Metrics!$E$5:$E$204,Metrics!$A$5:$A$204,$A47,Metrics!$C$5:$C$204,"&gt;="&amp;$C$6,Metrics!$C$5:$C$204,"&lt;="&amp;$F$7),""),IF($B47="Last",IF(COUNTIFS(Metrics!$A$5:$A$204,$A47,Metrics!$C$5:$C$204,$F$7)=0,"",SUMIFS(Metrics!$E$5:$E$204,Metrics!$A$5:$A$204,$A47,Metrics!$C$5:$C$204,$F$7)),SUMIFS(Metrics!$E$5:$E$204,Metrics!$A$5:$A$204,$A47,Metrics!$C$5:$C$204,"&gt;="&amp;$C$6,Metrics!$C$5:$C$204,"&lt;="&amp;$F$7))))</f>
        <v/>
      </c>
      <c r="H47" s="11">
        <f>IF($A47="","",IF($B47="Avg",IFERROR(AVERAGEIFS(Metrics!$D$5:$D$204,Metrics!$A$5:$A$204,$A47,Metrics!$C$5:$C$204,"&gt;="&amp;$C$6,Metrics!$C$5:$C$204,"&lt;="&amp;$F$7),""),IF($B47="Last",IF(COUNTIFS(Metrics!$A$5:$A$204,$A47,Metrics!$C$5:$C$204,$F$7)=0,"",SUMIFS(Metrics!$D$5:$D$204,Metrics!$A$5:$A$204,$A47,Metrics!$C$5:$C$204,$F$7)),SUMIFS(Metrics!$D$5:$D$204,Metrics!$A$5:$A$204,$A47,Metrics!$C$5:$C$204,"&gt;="&amp;$C$6,Metrics!$C$5:$C$204,"&lt;="&amp;$F$7))))</f>
        <v/>
      </c>
      <c r="I47" s="9">
        <f>IF($A47="","",IF($H47=0,"",(($G47-$H47)/ABS($H47))*IF(IFERROR(INDEX(Metrics!$F$5:$F$204,MATCH($A47,Metrics!$A$5:$A$204,0)),"Higher")="Lower",-1,1)))</f>
        <v/>
      </c>
      <c r="J47" s="10">
        <f>IF($A47="","",IF($I47="","",IF($I47&gt;=0.05,"Ahead",IF($I47&gt;=-0.05,"On track","Behind"))))</f>
        <v/>
      </c>
    </row>
    <row r="48">
      <c r="A48" s="7" t="n"/>
      <c r="B48" s="7" t="n"/>
      <c r="C48" s="11">
        <f>IF($A48="","",IF($B48="Avg",IFERROR(AVERAGEIFS(Metrics!$E$5:$E$204,Metrics!$A$5:$A$204,$A48,Metrics!$C$5:$C$204,"&gt;="&amp;C$6,Metrics!$C$5:$C$204,"&lt;="&amp;C$7),""),IF($B48="Last",IF(COUNTIFS(Metrics!$A$5:$A$204,$A48,Metrics!$C$5:$C$204,C$7)=0,"",SUMIFS(Metrics!$E$5:$E$204,Metrics!$A$5:$A$204,$A48,Metrics!$C$5:$C$204,C$7)),SUMIFS(Metrics!$E$5:$E$204,Metrics!$A$5:$A$204,$A48,Metrics!$C$5:$C$204,"&gt;="&amp;C$6,Metrics!$C$5:$C$204,"&lt;="&amp;C$7))))</f>
        <v/>
      </c>
      <c r="D48" s="11">
        <f>IF($A48="","",IF($B48="Avg",IFERROR(AVERAGEIFS(Metrics!$E$5:$E$204,Metrics!$A$5:$A$204,$A48,Metrics!$C$5:$C$204,"&gt;="&amp;D$6,Metrics!$C$5:$C$204,"&lt;="&amp;D$7),""),IF($B48="Last",IF(COUNTIFS(Metrics!$A$5:$A$204,$A48,Metrics!$C$5:$C$204,D$7)=0,"",SUMIFS(Metrics!$E$5:$E$204,Metrics!$A$5:$A$204,$A48,Metrics!$C$5:$C$204,D$7)),SUMIFS(Metrics!$E$5:$E$204,Metrics!$A$5:$A$204,$A48,Metrics!$C$5:$C$204,"&gt;="&amp;D$6,Metrics!$C$5:$C$204,"&lt;="&amp;D$7))))</f>
        <v/>
      </c>
      <c r="E48" s="11">
        <f>IF($A48="","",IF($B48="Avg",IFERROR(AVERAGEIFS(Metrics!$E$5:$E$204,Metrics!$A$5:$A$204,$A48,Metrics!$C$5:$C$204,"&gt;="&amp;E$6,Metrics!$C$5:$C$204,"&lt;="&amp;E$7),""),IF($B48="Last",IF(COUNTIFS(Metrics!$A$5:$A$204,$A48,Metrics!$C$5:$C$204,E$7)=0,"",SUMIFS(Metrics!$E$5:$E$204,Metrics!$A$5:$A$204,$A48,Metrics!$C$5:$C$204,E$7)),SUMIFS(Metrics!$E$5:$E$204,Metrics!$A$5:$A$204,$A48,Metrics!$C$5:$C$204,"&gt;="&amp;E$6,Metrics!$C$5:$C$204,"&lt;="&amp;E$7))))</f>
        <v/>
      </c>
      <c r="F48" s="11">
        <f>IF($A48="","",IF($B48="Avg",IFERROR(AVERAGEIFS(Metrics!$E$5:$E$204,Metrics!$A$5:$A$204,$A48,Metrics!$C$5:$C$204,"&gt;="&amp;F$6,Metrics!$C$5:$C$204,"&lt;="&amp;F$7),""),IF($B48="Last",IF(COUNTIFS(Metrics!$A$5:$A$204,$A48,Metrics!$C$5:$C$204,F$7)=0,"",SUMIFS(Metrics!$E$5:$E$204,Metrics!$A$5:$A$204,$A48,Metrics!$C$5:$C$204,F$7)),SUMIFS(Metrics!$E$5:$E$204,Metrics!$A$5:$A$204,$A48,Metrics!$C$5:$C$204,"&gt;="&amp;F$6,Metrics!$C$5:$C$204,"&lt;="&amp;F$7))))</f>
        <v/>
      </c>
      <c r="G48" s="18">
        <f>IF($A48="","",IF($B48="Avg",IFERROR(AVERAGEIFS(Metrics!$E$5:$E$204,Metrics!$A$5:$A$204,$A48,Metrics!$C$5:$C$204,"&gt;="&amp;$C$6,Metrics!$C$5:$C$204,"&lt;="&amp;$F$7),""),IF($B48="Last",IF(COUNTIFS(Metrics!$A$5:$A$204,$A48,Metrics!$C$5:$C$204,$F$7)=0,"",SUMIFS(Metrics!$E$5:$E$204,Metrics!$A$5:$A$204,$A48,Metrics!$C$5:$C$204,$F$7)),SUMIFS(Metrics!$E$5:$E$204,Metrics!$A$5:$A$204,$A48,Metrics!$C$5:$C$204,"&gt;="&amp;$C$6,Metrics!$C$5:$C$204,"&lt;="&amp;$F$7))))</f>
        <v/>
      </c>
      <c r="H48" s="11">
        <f>IF($A48="","",IF($B48="Avg",IFERROR(AVERAGEIFS(Metrics!$D$5:$D$204,Metrics!$A$5:$A$204,$A48,Metrics!$C$5:$C$204,"&gt;="&amp;$C$6,Metrics!$C$5:$C$204,"&lt;="&amp;$F$7),""),IF($B48="Last",IF(COUNTIFS(Metrics!$A$5:$A$204,$A48,Metrics!$C$5:$C$204,$F$7)=0,"",SUMIFS(Metrics!$D$5:$D$204,Metrics!$A$5:$A$204,$A48,Metrics!$C$5:$C$204,$F$7)),SUMIFS(Metrics!$D$5:$D$204,Metrics!$A$5:$A$204,$A48,Metrics!$C$5:$C$204,"&gt;="&amp;$C$6,Metrics!$C$5:$C$204,"&lt;="&amp;$F$7))))</f>
        <v/>
      </c>
      <c r="I48" s="9">
        <f>IF($A48="","",IF($H48=0,"",(($G48-$H48)/ABS($H48))*IF(IFERROR(INDEX(Metrics!$F$5:$F$204,MATCH($A48,Metrics!$A$5:$A$204,0)),"Higher")="Lower",-1,1)))</f>
        <v/>
      </c>
      <c r="J48" s="10">
        <f>IF($A48="","",IF($I48="","",IF($I48&gt;=0.05,"Ahead",IF($I48&gt;=-0.05,"On track","Behind"))))</f>
        <v/>
      </c>
    </row>
    <row r="49">
      <c r="A49" s="7" t="n"/>
      <c r="B49" s="7" t="n"/>
      <c r="C49" s="11">
        <f>IF($A49="","",IF($B49="Avg",IFERROR(AVERAGEIFS(Metrics!$E$5:$E$204,Metrics!$A$5:$A$204,$A49,Metrics!$C$5:$C$204,"&gt;="&amp;C$6,Metrics!$C$5:$C$204,"&lt;="&amp;C$7),""),IF($B49="Last",IF(COUNTIFS(Metrics!$A$5:$A$204,$A49,Metrics!$C$5:$C$204,C$7)=0,"",SUMIFS(Metrics!$E$5:$E$204,Metrics!$A$5:$A$204,$A49,Metrics!$C$5:$C$204,C$7)),SUMIFS(Metrics!$E$5:$E$204,Metrics!$A$5:$A$204,$A49,Metrics!$C$5:$C$204,"&gt;="&amp;C$6,Metrics!$C$5:$C$204,"&lt;="&amp;C$7))))</f>
        <v/>
      </c>
      <c r="D49" s="11">
        <f>IF($A49="","",IF($B49="Avg",IFERROR(AVERAGEIFS(Metrics!$E$5:$E$204,Metrics!$A$5:$A$204,$A49,Metrics!$C$5:$C$204,"&gt;="&amp;D$6,Metrics!$C$5:$C$204,"&lt;="&amp;D$7),""),IF($B49="Last",IF(COUNTIFS(Metrics!$A$5:$A$204,$A49,Metrics!$C$5:$C$204,D$7)=0,"",SUMIFS(Metrics!$E$5:$E$204,Metrics!$A$5:$A$204,$A49,Metrics!$C$5:$C$204,D$7)),SUMIFS(Metrics!$E$5:$E$204,Metrics!$A$5:$A$204,$A49,Metrics!$C$5:$C$204,"&gt;="&amp;D$6,Metrics!$C$5:$C$204,"&lt;="&amp;D$7))))</f>
        <v/>
      </c>
      <c r="E49" s="11">
        <f>IF($A49="","",IF($B49="Avg",IFERROR(AVERAGEIFS(Metrics!$E$5:$E$204,Metrics!$A$5:$A$204,$A49,Metrics!$C$5:$C$204,"&gt;="&amp;E$6,Metrics!$C$5:$C$204,"&lt;="&amp;E$7),""),IF($B49="Last",IF(COUNTIFS(Metrics!$A$5:$A$204,$A49,Metrics!$C$5:$C$204,E$7)=0,"",SUMIFS(Metrics!$E$5:$E$204,Metrics!$A$5:$A$204,$A49,Metrics!$C$5:$C$204,E$7)),SUMIFS(Metrics!$E$5:$E$204,Metrics!$A$5:$A$204,$A49,Metrics!$C$5:$C$204,"&gt;="&amp;E$6,Metrics!$C$5:$C$204,"&lt;="&amp;E$7))))</f>
        <v/>
      </c>
      <c r="F49" s="11">
        <f>IF($A49="","",IF($B49="Avg",IFERROR(AVERAGEIFS(Metrics!$E$5:$E$204,Metrics!$A$5:$A$204,$A49,Metrics!$C$5:$C$204,"&gt;="&amp;F$6,Metrics!$C$5:$C$204,"&lt;="&amp;F$7),""),IF($B49="Last",IF(COUNTIFS(Metrics!$A$5:$A$204,$A49,Metrics!$C$5:$C$204,F$7)=0,"",SUMIFS(Metrics!$E$5:$E$204,Metrics!$A$5:$A$204,$A49,Metrics!$C$5:$C$204,F$7)),SUMIFS(Metrics!$E$5:$E$204,Metrics!$A$5:$A$204,$A49,Metrics!$C$5:$C$204,"&gt;="&amp;F$6,Metrics!$C$5:$C$204,"&lt;="&amp;F$7))))</f>
        <v/>
      </c>
      <c r="G49" s="18">
        <f>IF($A49="","",IF($B49="Avg",IFERROR(AVERAGEIFS(Metrics!$E$5:$E$204,Metrics!$A$5:$A$204,$A49,Metrics!$C$5:$C$204,"&gt;="&amp;$C$6,Metrics!$C$5:$C$204,"&lt;="&amp;$F$7),""),IF($B49="Last",IF(COUNTIFS(Metrics!$A$5:$A$204,$A49,Metrics!$C$5:$C$204,$F$7)=0,"",SUMIFS(Metrics!$E$5:$E$204,Metrics!$A$5:$A$204,$A49,Metrics!$C$5:$C$204,$F$7)),SUMIFS(Metrics!$E$5:$E$204,Metrics!$A$5:$A$204,$A49,Metrics!$C$5:$C$204,"&gt;="&amp;$C$6,Metrics!$C$5:$C$204,"&lt;="&amp;$F$7))))</f>
        <v/>
      </c>
      <c r="H49" s="11">
        <f>IF($A49="","",IF($B49="Avg",IFERROR(AVERAGEIFS(Metrics!$D$5:$D$204,Metrics!$A$5:$A$204,$A49,Metrics!$C$5:$C$204,"&gt;="&amp;$C$6,Metrics!$C$5:$C$204,"&lt;="&amp;$F$7),""),IF($B49="Last",IF(COUNTIFS(Metrics!$A$5:$A$204,$A49,Metrics!$C$5:$C$204,$F$7)=0,"",SUMIFS(Metrics!$D$5:$D$204,Metrics!$A$5:$A$204,$A49,Metrics!$C$5:$C$204,$F$7)),SUMIFS(Metrics!$D$5:$D$204,Metrics!$A$5:$A$204,$A49,Metrics!$C$5:$C$204,"&gt;="&amp;$C$6,Metrics!$C$5:$C$204,"&lt;="&amp;$F$7))))</f>
        <v/>
      </c>
      <c r="I49" s="9">
        <f>IF($A49="","",IF($H49=0,"",(($G49-$H49)/ABS($H49))*IF(IFERROR(INDEX(Metrics!$F$5:$F$204,MATCH($A49,Metrics!$A$5:$A$204,0)),"Higher")="Lower",-1,1)))</f>
        <v/>
      </c>
      <c r="J49" s="10">
        <f>IF($A49="","",IF($I49="","",IF($I49&gt;=0.05,"Ahead",IF($I49&gt;=-0.05,"On track","Behind"))))</f>
        <v/>
      </c>
    </row>
    <row r="50">
      <c r="A50" s="7" t="n"/>
      <c r="B50" s="7" t="n"/>
      <c r="C50" s="11">
        <f>IF($A50="","",IF($B50="Avg",IFERROR(AVERAGEIFS(Metrics!$E$5:$E$204,Metrics!$A$5:$A$204,$A50,Metrics!$C$5:$C$204,"&gt;="&amp;C$6,Metrics!$C$5:$C$204,"&lt;="&amp;C$7),""),IF($B50="Last",IF(COUNTIFS(Metrics!$A$5:$A$204,$A50,Metrics!$C$5:$C$204,C$7)=0,"",SUMIFS(Metrics!$E$5:$E$204,Metrics!$A$5:$A$204,$A50,Metrics!$C$5:$C$204,C$7)),SUMIFS(Metrics!$E$5:$E$204,Metrics!$A$5:$A$204,$A50,Metrics!$C$5:$C$204,"&gt;="&amp;C$6,Metrics!$C$5:$C$204,"&lt;="&amp;C$7))))</f>
        <v/>
      </c>
      <c r="D50" s="11">
        <f>IF($A50="","",IF($B50="Avg",IFERROR(AVERAGEIFS(Metrics!$E$5:$E$204,Metrics!$A$5:$A$204,$A50,Metrics!$C$5:$C$204,"&gt;="&amp;D$6,Metrics!$C$5:$C$204,"&lt;="&amp;D$7),""),IF($B50="Last",IF(COUNTIFS(Metrics!$A$5:$A$204,$A50,Metrics!$C$5:$C$204,D$7)=0,"",SUMIFS(Metrics!$E$5:$E$204,Metrics!$A$5:$A$204,$A50,Metrics!$C$5:$C$204,D$7)),SUMIFS(Metrics!$E$5:$E$204,Metrics!$A$5:$A$204,$A50,Metrics!$C$5:$C$204,"&gt;="&amp;D$6,Metrics!$C$5:$C$204,"&lt;="&amp;D$7))))</f>
        <v/>
      </c>
      <c r="E50" s="11">
        <f>IF($A50="","",IF($B50="Avg",IFERROR(AVERAGEIFS(Metrics!$E$5:$E$204,Metrics!$A$5:$A$204,$A50,Metrics!$C$5:$C$204,"&gt;="&amp;E$6,Metrics!$C$5:$C$204,"&lt;="&amp;E$7),""),IF($B50="Last",IF(COUNTIFS(Metrics!$A$5:$A$204,$A50,Metrics!$C$5:$C$204,E$7)=0,"",SUMIFS(Metrics!$E$5:$E$204,Metrics!$A$5:$A$204,$A50,Metrics!$C$5:$C$204,E$7)),SUMIFS(Metrics!$E$5:$E$204,Metrics!$A$5:$A$204,$A50,Metrics!$C$5:$C$204,"&gt;="&amp;E$6,Metrics!$C$5:$C$204,"&lt;="&amp;E$7))))</f>
        <v/>
      </c>
      <c r="F50" s="11">
        <f>IF($A50="","",IF($B50="Avg",IFERROR(AVERAGEIFS(Metrics!$E$5:$E$204,Metrics!$A$5:$A$204,$A50,Metrics!$C$5:$C$204,"&gt;="&amp;F$6,Metrics!$C$5:$C$204,"&lt;="&amp;F$7),""),IF($B50="Last",IF(COUNTIFS(Metrics!$A$5:$A$204,$A50,Metrics!$C$5:$C$204,F$7)=0,"",SUMIFS(Metrics!$E$5:$E$204,Metrics!$A$5:$A$204,$A50,Metrics!$C$5:$C$204,F$7)),SUMIFS(Metrics!$E$5:$E$204,Metrics!$A$5:$A$204,$A50,Metrics!$C$5:$C$204,"&gt;="&amp;F$6,Metrics!$C$5:$C$204,"&lt;="&amp;F$7))))</f>
        <v/>
      </c>
      <c r="G50" s="18">
        <f>IF($A50="","",IF($B50="Avg",IFERROR(AVERAGEIFS(Metrics!$E$5:$E$204,Metrics!$A$5:$A$204,$A50,Metrics!$C$5:$C$204,"&gt;="&amp;$C$6,Metrics!$C$5:$C$204,"&lt;="&amp;$F$7),""),IF($B50="Last",IF(COUNTIFS(Metrics!$A$5:$A$204,$A50,Metrics!$C$5:$C$204,$F$7)=0,"",SUMIFS(Metrics!$E$5:$E$204,Metrics!$A$5:$A$204,$A50,Metrics!$C$5:$C$204,$F$7)),SUMIFS(Metrics!$E$5:$E$204,Metrics!$A$5:$A$204,$A50,Metrics!$C$5:$C$204,"&gt;="&amp;$C$6,Metrics!$C$5:$C$204,"&lt;="&amp;$F$7))))</f>
        <v/>
      </c>
      <c r="H50" s="11">
        <f>IF($A50="","",IF($B50="Avg",IFERROR(AVERAGEIFS(Metrics!$D$5:$D$204,Metrics!$A$5:$A$204,$A50,Metrics!$C$5:$C$204,"&gt;="&amp;$C$6,Metrics!$C$5:$C$204,"&lt;="&amp;$F$7),""),IF($B50="Last",IF(COUNTIFS(Metrics!$A$5:$A$204,$A50,Metrics!$C$5:$C$204,$F$7)=0,"",SUMIFS(Metrics!$D$5:$D$204,Metrics!$A$5:$A$204,$A50,Metrics!$C$5:$C$204,$F$7)),SUMIFS(Metrics!$D$5:$D$204,Metrics!$A$5:$A$204,$A50,Metrics!$C$5:$C$204,"&gt;="&amp;$C$6,Metrics!$C$5:$C$204,"&lt;="&amp;$F$7))))</f>
        <v/>
      </c>
      <c r="I50" s="9">
        <f>IF($A50="","",IF($H50=0,"",(($G50-$H50)/ABS($H50))*IF(IFERROR(INDEX(Metrics!$F$5:$F$204,MATCH($A50,Metrics!$A$5:$A$204,0)),"Higher")="Lower",-1,1)))</f>
        <v/>
      </c>
      <c r="J50" s="10">
        <f>IF($A50="","",IF($I50="","",IF($I50&gt;=0.05,"Ahead",IF($I50&gt;=-0.05,"On track","Behind"))))</f>
        <v/>
      </c>
    </row>
    <row r="51">
      <c r="A51" s="7" t="n"/>
      <c r="B51" s="7" t="n"/>
      <c r="C51" s="11">
        <f>IF($A51="","",IF($B51="Avg",IFERROR(AVERAGEIFS(Metrics!$E$5:$E$204,Metrics!$A$5:$A$204,$A51,Metrics!$C$5:$C$204,"&gt;="&amp;C$6,Metrics!$C$5:$C$204,"&lt;="&amp;C$7),""),IF($B51="Last",IF(COUNTIFS(Metrics!$A$5:$A$204,$A51,Metrics!$C$5:$C$204,C$7)=0,"",SUMIFS(Metrics!$E$5:$E$204,Metrics!$A$5:$A$204,$A51,Metrics!$C$5:$C$204,C$7)),SUMIFS(Metrics!$E$5:$E$204,Metrics!$A$5:$A$204,$A51,Metrics!$C$5:$C$204,"&gt;="&amp;C$6,Metrics!$C$5:$C$204,"&lt;="&amp;C$7))))</f>
        <v/>
      </c>
      <c r="D51" s="11">
        <f>IF($A51="","",IF($B51="Avg",IFERROR(AVERAGEIFS(Metrics!$E$5:$E$204,Metrics!$A$5:$A$204,$A51,Metrics!$C$5:$C$204,"&gt;="&amp;D$6,Metrics!$C$5:$C$204,"&lt;="&amp;D$7),""),IF($B51="Last",IF(COUNTIFS(Metrics!$A$5:$A$204,$A51,Metrics!$C$5:$C$204,D$7)=0,"",SUMIFS(Metrics!$E$5:$E$204,Metrics!$A$5:$A$204,$A51,Metrics!$C$5:$C$204,D$7)),SUMIFS(Metrics!$E$5:$E$204,Metrics!$A$5:$A$204,$A51,Metrics!$C$5:$C$204,"&gt;="&amp;D$6,Metrics!$C$5:$C$204,"&lt;="&amp;D$7))))</f>
        <v/>
      </c>
      <c r="E51" s="11">
        <f>IF($A51="","",IF($B51="Avg",IFERROR(AVERAGEIFS(Metrics!$E$5:$E$204,Metrics!$A$5:$A$204,$A51,Metrics!$C$5:$C$204,"&gt;="&amp;E$6,Metrics!$C$5:$C$204,"&lt;="&amp;E$7),""),IF($B51="Last",IF(COUNTIFS(Metrics!$A$5:$A$204,$A51,Metrics!$C$5:$C$204,E$7)=0,"",SUMIFS(Metrics!$E$5:$E$204,Metrics!$A$5:$A$204,$A51,Metrics!$C$5:$C$204,E$7)),SUMIFS(Metrics!$E$5:$E$204,Metrics!$A$5:$A$204,$A51,Metrics!$C$5:$C$204,"&gt;="&amp;E$6,Metrics!$C$5:$C$204,"&lt;="&amp;E$7))))</f>
        <v/>
      </c>
      <c r="F51" s="11">
        <f>IF($A51="","",IF($B51="Avg",IFERROR(AVERAGEIFS(Metrics!$E$5:$E$204,Metrics!$A$5:$A$204,$A51,Metrics!$C$5:$C$204,"&gt;="&amp;F$6,Metrics!$C$5:$C$204,"&lt;="&amp;F$7),""),IF($B51="Last",IF(COUNTIFS(Metrics!$A$5:$A$204,$A51,Metrics!$C$5:$C$204,F$7)=0,"",SUMIFS(Metrics!$E$5:$E$204,Metrics!$A$5:$A$204,$A51,Metrics!$C$5:$C$204,F$7)),SUMIFS(Metrics!$E$5:$E$204,Metrics!$A$5:$A$204,$A51,Metrics!$C$5:$C$204,"&gt;="&amp;F$6,Metrics!$C$5:$C$204,"&lt;="&amp;F$7))))</f>
        <v/>
      </c>
      <c r="G51" s="18">
        <f>IF($A51="","",IF($B51="Avg",IFERROR(AVERAGEIFS(Metrics!$E$5:$E$204,Metrics!$A$5:$A$204,$A51,Metrics!$C$5:$C$204,"&gt;="&amp;$C$6,Metrics!$C$5:$C$204,"&lt;="&amp;$F$7),""),IF($B51="Last",IF(COUNTIFS(Metrics!$A$5:$A$204,$A51,Metrics!$C$5:$C$204,$F$7)=0,"",SUMIFS(Metrics!$E$5:$E$204,Metrics!$A$5:$A$204,$A51,Metrics!$C$5:$C$204,$F$7)),SUMIFS(Metrics!$E$5:$E$204,Metrics!$A$5:$A$204,$A51,Metrics!$C$5:$C$204,"&gt;="&amp;$C$6,Metrics!$C$5:$C$204,"&lt;="&amp;$F$7))))</f>
        <v/>
      </c>
      <c r="H51" s="11">
        <f>IF($A51="","",IF($B51="Avg",IFERROR(AVERAGEIFS(Metrics!$D$5:$D$204,Metrics!$A$5:$A$204,$A51,Metrics!$C$5:$C$204,"&gt;="&amp;$C$6,Metrics!$C$5:$C$204,"&lt;="&amp;$F$7),""),IF($B51="Last",IF(COUNTIFS(Metrics!$A$5:$A$204,$A51,Metrics!$C$5:$C$204,$F$7)=0,"",SUMIFS(Metrics!$D$5:$D$204,Metrics!$A$5:$A$204,$A51,Metrics!$C$5:$C$204,$F$7)),SUMIFS(Metrics!$D$5:$D$204,Metrics!$A$5:$A$204,$A51,Metrics!$C$5:$C$204,"&gt;="&amp;$C$6,Metrics!$C$5:$C$204,"&lt;="&amp;$F$7))))</f>
        <v/>
      </c>
      <c r="I51" s="9">
        <f>IF($A51="","",IF($H51=0,"",(($G51-$H51)/ABS($H51))*IF(IFERROR(INDEX(Metrics!$F$5:$F$204,MATCH($A51,Metrics!$A$5:$A$204,0)),"Higher")="Lower",-1,1)))</f>
        <v/>
      </c>
      <c r="J51" s="10">
        <f>IF($A51="","",IF($I51="","",IF($I51&gt;=0.05,"Ahead",IF($I51&gt;=-0.05,"On track","Behind"))))</f>
        <v/>
      </c>
    </row>
    <row r="52">
      <c r="A52" s="7" t="n"/>
      <c r="B52" s="7" t="n"/>
      <c r="C52" s="11">
        <f>IF($A52="","",IF($B52="Avg",IFERROR(AVERAGEIFS(Metrics!$E$5:$E$204,Metrics!$A$5:$A$204,$A52,Metrics!$C$5:$C$204,"&gt;="&amp;C$6,Metrics!$C$5:$C$204,"&lt;="&amp;C$7),""),IF($B52="Last",IF(COUNTIFS(Metrics!$A$5:$A$204,$A52,Metrics!$C$5:$C$204,C$7)=0,"",SUMIFS(Metrics!$E$5:$E$204,Metrics!$A$5:$A$204,$A52,Metrics!$C$5:$C$204,C$7)),SUMIFS(Metrics!$E$5:$E$204,Metrics!$A$5:$A$204,$A52,Metrics!$C$5:$C$204,"&gt;="&amp;C$6,Metrics!$C$5:$C$204,"&lt;="&amp;C$7))))</f>
        <v/>
      </c>
      <c r="D52" s="11">
        <f>IF($A52="","",IF($B52="Avg",IFERROR(AVERAGEIFS(Metrics!$E$5:$E$204,Metrics!$A$5:$A$204,$A52,Metrics!$C$5:$C$204,"&gt;="&amp;D$6,Metrics!$C$5:$C$204,"&lt;="&amp;D$7),""),IF($B52="Last",IF(COUNTIFS(Metrics!$A$5:$A$204,$A52,Metrics!$C$5:$C$204,D$7)=0,"",SUMIFS(Metrics!$E$5:$E$204,Metrics!$A$5:$A$204,$A52,Metrics!$C$5:$C$204,D$7)),SUMIFS(Metrics!$E$5:$E$204,Metrics!$A$5:$A$204,$A52,Metrics!$C$5:$C$204,"&gt;="&amp;D$6,Metrics!$C$5:$C$204,"&lt;="&amp;D$7))))</f>
        <v/>
      </c>
      <c r="E52" s="11">
        <f>IF($A52="","",IF($B52="Avg",IFERROR(AVERAGEIFS(Metrics!$E$5:$E$204,Metrics!$A$5:$A$204,$A52,Metrics!$C$5:$C$204,"&gt;="&amp;E$6,Metrics!$C$5:$C$204,"&lt;="&amp;E$7),""),IF($B52="Last",IF(COUNTIFS(Metrics!$A$5:$A$204,$A52,Metrics!$C$5:$C$204,E$7)=0,"",SUMIFS(Metrics!$E$5:$E$204,Metrics!$A$5:$A$204,$A52,Metrics!$C$5:$C$204,E$7)),SUMIFS(Metrics!$E$5:$E$204,Metrics!$A$5:$A$204,$A52,Metrics!$C$5:$C$204,"&gt;="&amp;E$6,Metrics!$C$5:$C$204,"&lt;="&amp;E$7))))</f>
        <v/>
      </c>
      <c r="F52" s="11">
        <f>IF($A52="","",IF($B52="Avg",IFERROR(AVERAGEIFS(Metrics!$E$5:$E$204,Metrics!$A$5:$A$204,$A52,Metrics!$C$5:$C$204,"&gt;="&amp;F$6,Metrics!$C$5:$C$204,"&lt;="&amp;F$7),""),IF($B52="Last",IF(COUNTIFS(Metrics!$A$5:$A$204,$A52,Metrics!$C$5:$C$204,F$7)=0,"",SUMIFS(Metrics!$E$5:$E$204,Metrics!$A$5:$A$204,$A52,Metrics!$C$5:$C$204,F$7)),SUMIFS(Metrics!$E$5:$E$204,Metrics!$A$5:$A$204,$A52,Metrics!$C$5:$C$204,"&gt;="&amp;F$6,Metrics!$C$5:$C$204,"&lt;="&amp;F$7))))</f>
        <v/>
      </c>
      <c r="G52" s="18">
        <f>IF($A52="","",IF($B52="Avg",IFERROR(AVERAGEIFS(Metrics!$E$5:$E$204,Metrics!$A$5:$A$204,$A52,Metrics!$C$5:$C$204,"&gt;="&amp;$C$6,Metrics!$C$5:$C$204,"&lt;="&amp;$F$7),""),IF($B52="Last",IF(COUNTIFS(Metrics!$A$5:$A$204,$A52,Metrics!$C$5:$C$204,$F$7)=0,"",SUMIFS(Metrics!$E$5:$E$204,Metrics!$A$5:$A$204,$A52,Metrics!$C$5:$C$204,$F$7)),SUMIFS(Metrics!$E$5:$E$204,Metrics!$A$5:$A$204,$A52,Metrics!$C$5:$C$204,"&gt;="&amp;$C$6,Metrics!$C$5:$C$204,"&lt;="&amp;$F$7))))</f>
        <v/>
      </c>
      <c r="H52" s="11">
        <f>IF($A52="","",IF($B52="Avg",IFERROR(AVERAGEIFS(Metrics!$D$5:$D$204,Metrics!$A$5:$A$204,$A52,Metrics!$C$5:$C$204,"&gt;="&amp;$C$6,Metrics!$C$5:$C$204,"&lt;="&amp;$F$7),""),IF($B52="Last",IF(COUNTIFS(Metrics!$A$5:$A$204,$A52,Metrics!$C$5:$C$204,$F$7)=0,"",SUMIFS(Metrics!$D$5:$D$204,Metrics!$A$5:$A$204,$A52,Metrics!$C$5:$C$204,$F$7)),SUMIFS(Metrics!$D$5:$D$204,Metrics!$A$5:$A$204,$A52,Metrics!$C$5:$C$204,"&gt;="&amp;$C$6,Metrics!$C$5:$C$204,"&lt;="&amp;$F$7))))</f>
        <v/>
      </c>
      <c r="I52" s="9">
        <f>IF($A52="","",IF($H52=0,"",(($G52-$H52)/ABS($H52))*IF(IFERROR(INDEX(Metrics!$F$5:$F$204,MATCH($A52,Metrics!$A$5:$A$204,0)),"Higher")="Lower",-1,1)))</f>
        <v/>
      </c>
      <c r="J52" s="10">
        <f>IF($A52="","",IF($I52="","",IF($I52&gt;=0.05,"Ahead",IF($I52&gt;=-0.05,"On track","Behind"))))</f>
        <v/>
      </c>
    </row>
    <row r="53">
      <c r="A53" s="7" t="n"/>
      <c r="B53" s="7" t="n"/>
      <c r="C53" s="11">
        <f>IF($A53="","",IF($B53="Avg",IFERROR(AVERAGEIFS(Metrics!$E$5:$E$204,Metrics!$A$5:$A$204,$A53,Metrics!$C$5:$C$204,"&gt;="&amp;C$6,Metrics!$C$5:$C$204,"&lt;="&amp;C$7),""),IF($B53="Last",IF(COUNTIFS(Metrics!$A$5:$A$204,$A53,Metrics!$C$5:$C$204,C$7)=0,"",SUMIFS(Metrics!$E$5:$E$204,Metrics!$A$5:$A$204,$A53,Metrics!$C$5:$C$204,C$7)),SUMIFS(Metrics!$E$5:$E$204,Metrics!$A$5:$A$204,$A53,Metrics!$C$5:$C$204,"&gt;="&amp;C$6,Metrics!$C$5:$C$204,"&lt;="&amp;C$7))))</f>
        <v/>
      </c>
      <c r="D53" s="11">
        <f>IF($A53="","",IF($B53="Avg",IFERROR(AVERAGEIFS(Metrics!$E$5:$E$204,Metrics!$A$5:$A$204,$A53,Metrics!$C$5:$C$204,"&gt;="&amp;D$6,Metrics!$C$5:$C$204,"&lt;="&amp;D$7),""),IF($B53="Last",IF(COUNTIFS(Metrics!$A$5:$A$204,$A53,Metrics!$C$5:$C$204,D$7)=0,"",SUMIFS(Metrics!$E$5:$E$204,Metrics!$A$5:$A$204,$A53,Metrics!$C$5:$C$204,D$7)),SUMIFS(Metrics!$E$5:$E$204,Metrics!$A$5:$A$204,$A53,Metrics!$C$5:$C$204,"&gt;="&amp;D$6,Metrics!$C$5:$C$204,"&lt;="&amp;D$7))))</f>
        <v/>
      </c>
      <c r="E53" s="11">
        <f>IF($A53="","",IF($B53="Avg",IFERROR(AVERAGEIFS(Metrics!$E$5:$E$204,Metrics!$A$5:$A$204,$A53,Metrics!$C$5:$C$204,"&gt;="&amp;E$6,Metrics!$C$5:$C$204,"&lt;="&amp;E$7),""),IF($B53="Last",IF(COUNTIFS(Metrics!$A$5:$A$204,$A53,Metrics!$C$5:$C$204,E$7)=0,"",SUMIFS(Metrics!$E$5:$E$204,Metrics!$A$5:$A$204,$A53,Metrics!$C$5:$C$204,E$7)),SUMIFS(Metrics!$E$5:$E$204,Metrics!$A$5:$A$204,$A53,Metrics!$C$5:$C$204,"&gt;="&amp;E$6,Metrics!$C$5:$C$204,"&lt;="&amp;E$7))))</f>
        <v/>
      </c>
      <c r="F53" s="11">
        <f>IF($A53="","",IF($B53="Avg",IFERROR(AVERAGEIFS(Metrics!$E$5:$E$204,Metrics!$A$5:$A$204,$A53,Metrics!$C$5:$C$204,"&gt;="&amp;F$6,Metrics!$C$5:$C$204,"&lt;="&amp;F$7),""),IF($B53="Last",IF(COUNTIFS(Metrics!$A$5:$A$204,$A53,Metrics!$C$5:$C$204,F$7)=0,"",SUMIFS(Metrics!$E$5:$E$204,Metrics!$A$5:$A$204,$A53,Metrics!$C$5:$C$204,F$7)),SUMIFS(Metrics!$E$5:$E$204,Metrics!$A$5:$A$204,$A53,Metrics!$C$5:$C$204,"&gt;="&amp;F$6,Metrics!$C$5:$C$204,"&lt;="&amp;F$7))))</f>
        <v/>
      </c>
      <c r="G53" s="18">
        <f>IF($A53="","",IF($B53="Avg",IFERROR(AVERAGEIFS(Metrics!$E$5:$E$204,Metrics!$A$5:$A$204,$A53,Metrics!$C$5:$C$204,"&gt;="&amp;$C$6,Metrics!$C$5:$C$204,"&lt;="&amp;$F$7),""),IF($B53="Last",IF(COUNTIFS(Metrics!$A$5:$A$204,$A53,Metrics!$C$5:$C$204,$F$7)=0,"",SUMIFS(Metrics!$E$5:$E$204,Metrics!$A$5:$A$204,$A53,Metrics!$C$5:$C$204,$F$7)),SUMIFS(Metrics!$E$5:$E$204,Metrics!$A$5:$A$204,$A53,Metrics!$C$5:$C$204,"&gt;="&amp;$C$6,Metrics!$C$5:$C$204,"&lt;="&amp;$F$7))))</f>
        <v/>
      </c>
      <c r="H53" s="11">
        <f>IF($A53="","",IF($B53="Avg",IFERROR(AVERAGEIFS(Metrics!$D$5:$D$204,Metrics!$A$5:$A$204,$A53,Metrics!$C$5:$C$204,"&gt;="&amp;$C$6,Metrics!$C$5:$C$204,"&lt;="&amp;$F$7),""),IF($B53="Last",IF(COUNTIFS(Metrics!$A$5:$A$204,$A53,Metrics!$C$5:$C$204,$F$7)=0,"",SUMIFS(Metrics!$D$5:$D$204,Metrics!$A$5:$A$204,$A53,Metrics!$C$5:$C$204,$F$7)),SUMIFS(Metrics!$D$5:$D$204,Metrics!$A$5:$A$204,$A53,Metrics!$C$5:$C$204,"&gt;="&amp;$C$6,Metrics!$C$5:$C$204,"&lt;="&amp;$F$7))))</f>
        <v/>
      </c>
      <c r="I53" s="9">
        <f>IF($A53="","",IF($H53=0,"",(($G53-$H53)/ABS($H53))*IF(IFERROR(INDEX(Metrics!$F$5:$F$204,MATCH($A53,Metrics!$A$5:$A$204,0)),"Higher")="Lower",-1,1)))</f>
        <v/>
      </c>
      <c r="J53" s="10">
        <f>IF($A53="","",IF($I53="","",IF($I53&gt;=0.05,"Ahead",IF($I53&gt;=-0.05,"On track","Behind"))))</f>
        <v/>
      </c>
    </row>
    <row r="54">
      <c r="A54" s="7" t="n"/>
      <c r="B54" s="7" t="n"/>
      <c r="C54" s="11">
        <f>IF($A54="","",IF($B54="Avg",IFERROR(AVERAGEIFS(Metrics!$E$5:$E$204,Metrics!$A$5:$A$204,$A54,Metrics!$C$5:$C$204,"&gt;="&amp;C$6,Metrics!$C$5:$C$204,"&lt;="&amp;C$7),""),IF($B54="Last",IF(COUNTIFS(Metrics!$A$5:$A$204,$A54,Metrics!$C$5:$C$204,C$7)=0,"",SUMIFS(Metrics!$E$5:$E$204,Metrics!$A$5:$A$204,$A54,Metrics!$C$5:$C$204,C$7)),SUMIFS(Metrics!$E$5:$E$204,Metrics!$A$5:$A$204,$A54,Metrics!$C$5:$C$204,"&gt;="&amp;C$6,Metrics!$C$5:$C$204,"&lt;="&amp;C$7))))</f>
        <v/>
      </c>
      <c r="D54" s="11">
        <f>IF($A54="","",IF($B54="Avg",IFERROR(AVERAGEIFS(Metrics!$E$5:$E$204,Metrics!$A$5:$A$204,$A54,Metrics!$C$5:$C$204,"&gt;="&amp;D$6,Metrics!$C$5:$C$204,"&lt;="&amp;D$7),""),IF($B54="Last",IF(COUNTIFS(Metrics!$A$5:$A$204,$A54,Metrics!$C$5:$C$204,D$7)=0,"",SUMIFS(Metrics!$E$5:$E$204,Metrics!$A$5:$A$204,$A54,Metrics!$C$5:$C$204,D$7)),SUMIFS(Metrics!$E$5:$E$204,Metrics!$A$5:$A$204,$A54,Metrics!$C$5:$C$204,"&gt;="&amp;D$6,Metrics!$C$5:$C$204,"&lt;="&amp;D$7))))</f>
        <v/>
      </c>
      <c r="E54" s="11">
        <f>IF($A54="","",IF($B54="Avg",IFERROR(AVERAGEIFS(Metrics!$E$5:$E$204,Metrics!$A$5:$A$204,$A54,Metrics!$C$5:$C$204,"&gt;="&amp;E$6,Metrics!$C$5:$C$204,"&lt;="&amp;E$7),""),IF($B54="Last",IF(COUNTIFS(Metrics!$A$5:$A$204,$A54,Metrics!$C$5:$C$204,E$7)=0,"",SUMIFS(Metrics!$E$5:$E$204,Metrics!$A$5:$A$204,$A54,Metrics!$C$5:$C$204,E$7)),SUMIFS(Metrics!$E$5:$E$204,Metrics!$A$5:$A$204,$A54,Metrics!$C$5:$C$204,"&gt;="&amp;E$6,Metrics!$C$5:$C$204,"&lt;="&amp;E$7))))</f>
        <v/>
      </c>
      <c r="F54" s="11">
        <f>IF($A54="","",IF($B54="Avg",IFERROR(AVERAGEIFS(Metrics!$E$5:$E$204,Metrics!$A$5:$A$204,$A54,Metrics!$C$5:$C$204,"&gt;="&amp;F$6,Metrics!$C$5:$C$204,"&lt;="&amp;F$7),""),IF($B54="Last",IF(COUNTIFS(Metrics!$A$5:$A$204,$A54,Metrics!$C$5:$C$204,F$7)=0,"",SUMIFS(Metrics!$E$5:$E$204,Metrics!$A$5:$A$204,$A54,Metrics!$C$5:$C$204,F$7)),SUMIFS(Metrics!$E$5:$E$204,Metrics!$A$5:$A$204,$A54,Metrics!$C$5:$C$204,"&gt;="&amp;F$6,Metrics!$C$5:$C$204,"&lt;="&amp;F$7))))</f>
        <v/>
      </c>
      <c r="G54" s="18">
        <f>IF($A54="","",IF($B54="Avg",IFERROR(AVERAGEIFS(Metrics!$E$5:$E$204,Metrics!$A$5:$A$204,$A54,Metrics!$C$5:$C$204,"&gt;="&amp;$C$6,Metrics!$C$5:$C$204,"&lt;="&amp;$F$7),""),IF($B54="Last",IF(COUNTIFS(Metrics!$A$5:$A$204,$A54,Metrics!$C$5:$C$204,$F$7)=0,"",SUMIFS(Metrics!$E$5:$E$204,Metrics!$A$5:$A$204,$A54,Metrics!$C$5:$C$204,$F$7)),SUMIFS(Metrics!$E$5:$E$204,Metrics!$A$5:$A$204,$A54,Metrics!$C$5:$C$204,"&gt;="&amp;$C$6,Metrics!$C$5:$C$204,"&lt;="&amp;$F$7))))</f>
        <v/>
      </c>
      <c r="H54" s="11">
        <f>IF($A54="","",IF($B54="Avg",IFERROR(AVERAGEIFS(Metrics!$D$5:$D$204,Metrics!$A$5:$A$204,$A54,Metrics!$C$5:$C$204,"&gt;="&amp;$C$6,Metrics!$C$5:$C$204,"&lt;="&amp;$F$7),""),IF($B54="Last",IF(COUNTIFS(Metrics!$A$5:$A$204,$A54,Metrics!$C$5:$C$204,$F$7)=0,"",SUMIFS(Metrics!$D$5:$D$204,Metrics!$A$5:$A$204,$A54,Metrics!$C$5:$C$204,$F$7)),SUMIFS(Metrics!$D$5:$D$204,Metrics!$A$5:$A$204,$A54,Metrics!$C$5:$C$204,"&gt;="&amp;$C$6,Metrics!$C$5:$C$204,"&lt;="&amp;$F$7))))</f>
        <v/>
      </c>
      <c r="I54" s="9">
        <f>IF($A54="","",IF($H54=0,"",(($G54-$H54)/ABS($H54))*IF(IFERROR(INDEX(Metrics!$F$5:$F$204,MATCH($A54,Metrics!$A$5:$A$204,0)),"Higher")="Lower",-1,1)))</f>
        <v/>
      </c>
      <c r="J54" s="10">
        <f>IF($A54="","",IF($I54="","",IF($I54&gt;=0.05,"Ahead",IF($I54&gt;=-0.05,"On track","Behind"))))</f>
        <v/>
      </c>
    </row>
    <row r="55">
      <c r="A55" s="7" t="n"/>
      <c r="B55" s="7" t="n"/>
      <c r="C55" s="11">
        <f>IF($A55="","",IF($B55="Avg",IFERROR(AVERAGEIFS(Metrics!$E$5:$E$204,Metrics!$A$5:$A$204,$A55,Metrics!$C$5:$C$204,"&gt;="&amp;C$6,Metrics!$C$5:$C$204,"&lt;="&amp;C$7),""),IF($B55="Last",IF(COUNTIFS(Metrics!$A$5:$A$204,$A55,Metrics!$C$5:$C$204,C$7)=0,"",SUMIFS(Metrics!$E$5:$E$204,Metrics!$A$5:$A$204,$A55,Metrics!$C$5:$C$204,C$7)),SUMIFS(Metrics!$E$5:$E$204,Metrics!$A$5:$A$204,$A55,Metrics!$C$5:$C$204,"&gt;="&amp;C$6,Metrics!$C$5:$C$204,"&lt;="&amp;C$7))))</f>
        <v/>
      </c>
      <c r="D55" s="11">
        <f>IF($A55="","",IF($B55="Avg",IFERROR(AVERAGEIFS(Metrics!$E$5:$E$204,Metrics!$A$5:$A$204,$A55,Metrics!$C$5:$C$204,"&gt;="&amp;D$6,Metrics!$C$5:$C$204,"&lt;="&amp;D$7),""),IF($B55="Last",IF(COUNTIFS(Metrics!$A$5:$A$204,$A55,Metrics!$C$5:$C$204,D$7)=0,"",SUMIFS(Metrics!$E$5:$E$204,Metrics!$A$5:$A$204,$A55,Metrics!$C$5:$C$204,D$7)),SUMIFS(Metrics!$E$5:$E$204,Metrics!$A$5:$A$204,$A55,Metrics!$C$5:$C$204,"&gt;="&amp;D$6,Metrics!$C$5:$C$204,"&lt;="&amp;D$7))))</f>
        <v/>
      </c>
      <c r="E55" s="11">
        <f>IF($A55="","",IF($B55="Avg",IFERROR(AVERAGEIFS(Metrics!$E$5:$E$204,Metrics!$A$5:$A$204,$A55,Metrics!$C$5:$C$204,"&gt;="&amp;E$6,Metrics!$C$5:$C$204,"&lt;="&amp;E$7),""),IF($B55="Last",IF(COUNTIFS(Metrics!$A$5:$A$204,$A55,Metrics!$C$5:$C$204,E$7)=0,"",SUMIFS(Metrics!$E$5:$E$204,Metrics!$A$5:$A$204,$A55,Metrics!$C$5:$C$204,E$7)),SUMIFS(Metrics!$E$5:$E$204,Metrics!$A$5:$A$204,$A55,Metrics!$C$5:$C$204,"&gt;="&amp;E$6,Metrics!$C$5:$C$204,"&lt;="&amp;E$7))))</f>
        <v/>
      </c>
      <c r="F55" s="11">
        <f>IF($A55="","",IF($B55="Avg",IFERROR(AVERAGEIFS(Metrics!$E$5:$E$204,Metrics!$A$5:$A$204,$A55,Metrics!$C$5:$C$204,"&gt;="&amp;F$6,Metrics!$C$5:$C$204,"&lt;="&amp;F$7),""),IF($B55="Last",IF(COUNTIFS(Metrics!$A$5:$A$204,$A55,Metrics!$C$5:$C$204,F$7)=0,"",SUMIFS(Metrics!$E$5:$E$204,Metrics!$A$5:$A$204,$A55,Metrics!$C$5:$C$204,F$7)),SUMIFS(Metrics!$E$5:$E$204,Metrics!$A$5:$A$204,$A55,Metrics!$C$5:$C$204,"&gt;="&amp;F$6,Metrics!$C$5:$C$204,"&lt;="&amp;F$7))))</f>
        <v/>
      </c>
      <c r="G55" s="18">
        <f>IF($A55="","",IF($B55="Avg",IFERROR(AVERAGEIFS(Metrics!$E$5:$E$204,Metrics!$A$5:$A$204,$A55,Metrics!$C$5:$C$204,"&gt;="&amp;$C$6,Metrics!$C$5:$C$204,"&lt;="&amp;$F$7),""),IF($B55="Last",IF(COUNTIFS(Metrics!$A$5:$A$204,$A55,Metrics!$C$5:$C$204,$F$7)=0,"",SUMIFS(Metrics!$E$5:$E$204,Metrics!$A$5:$A$204,$A55,Metrics!$C$5:$C$204,$F$7)),SUMIFS(Metrics!$E$5:$E$204,Metrics!$A$5:$A$204,$A55,Metrics!$C$5:$C$204,"&gt;="&amp;$C$6,Metrics!$C$5:$C$204,"&lt;="&amp;$F$7))))</f>
        <v/>
      </c>
      <c r="H55" s="11">
        <f>IF($A55="","",IF($B55="Avg",IFERROR(AVERAGEIFS(Metrics!$D$5:$D$204,Metrics!$A$5:$A$204,$A55,Metrics!$C$5:$C$204,"&gt;="&amp;$C$6,Metrics!$C$5:$C$204,"&lt;="&amp;$F$7),""),IF($B55="Last",IF(COUNTIFS(Metrics!$A$5:$A$204,$A55,Metrics!$C$5:$C$204,$F$7)=0,"",SUMIFS(Metrics!$D$5:$D$204,Metrics!$A$5:$A$204,$A55,Metrics!$C$5:$C$204,$F$7)),SUMIFS(Metrics!$D$5:$D$204,Metrics!$A$5:$A$204,$A55,Metrics!$C$5:$C$204,"&gt;="&amp;$C$6,Metrics!$C$5:$C$204,"&lt;="&amp;$F$7))))</f>
        <v/>
      </c>
      <c r="I55" s="9">
        <f>IF($A55="","",IF($H55=0,"",(($G55-$H55)/ABS($H55))*IF(IFERROR(INDEX(Metrics!$F$5:$F$204,MATCH($A55,Metrics!$A$5:$A$204,0)),"Higher")="Lower",-1,1)))</f>
        <v/>
      </c>
      <c r="J55" s="10">
        <f>IF($A55="","",IF($I55="","",IF($I55&gt;=0.05,"Ahead",IF($I55&gt;=-0.05,"On track","Behind"))))</f>
        <v/>
      </c>
    </row>
    <row r="56">
      <c r="A56" s="7" t="n"/>
      <c r="B56" s="7" t="n"/>
      <c r="C56" s="11">
        <f>IF($A56="","",IF($B56="Avg",IFERROR(AVERAGEIFS(Metrics!$E$5:$E$204,Metrics!$A$5:$A$204,$A56,Metrics!$C$5:$C$204,"&gt;="&amp;C$6,Metrics!$C$5:$C$204,"&lt;="&amp;C$7),""),IF($B56="Last",IF(COUNTIFS(Metrics!$A$5:$A$204,$A56,Metrics!$C$5:$C$204,C$7)=0,"",SUMIFS(Metrics!$E$5:$E$204,Metrics!$A$5:$A$204,$A56,Metrics!$C$5:$C$204,C$7)),SUMIFS(Metrics!$E$5:$E$204,Metrics!$A$5:$A$204,$A56,Metrics!$C$5:$C$204,"&gt;="&amp;C$6,Metrics!$C$5:$C$204,"&lt;="&amp;C$7))))</f>
        <v/>
      </c>
      <c r="D56" s="11">
        <f>IF($A56="","",IF($B56="Avg",IFERROR(AVERAGEIFS(Metrics!$E$5:$E$204,Metrics!$A$5:$A$204,$A56,Metrics!$C$5:$C$204,"&gt;="&amp;D$6,Metrics!$C$5:$C$204,"&lt;="&amp;D$7),""),IF($B56="Last",IF(COUNTIFS(Metrics!$A$5:$A$204,$A56,Metrics!$C$5:$C$204,D$7)=0,"",SUMIFS(Metrics!$E$5:$E$204,Metrics!$A$5:$A$204,$A56,Metrics!$C$5:$C$204,D$7)),SUMIFS(Metrics!$E$5:$E$204,Metrics!$A$5:$A$204,$A56,Metrics!$C$5:$C$204,"&gt;="&amp;D$6,Metrics!$C$5:$C$204,"&lt;="&amp;D$7))))</f>
        <v/>
      </c>
      <c r="E56" s="11">
        <f>IF($A56="","",IF($B56="Avg",IFERROR(AVERAGEIFS(Metrics!$E$5:$E$204,Metrics!$A$5:$A$204,$A56,Metrics!$C$5:$C$204,"&gt;="&amp;E$6,Metrics!$C$5:$C$204,"&lt;="&amp;E$7),""),IF($B56="Last",IF(COUNTIFS(Metrics!$A$5:$A$204,$A56,Metrics!$C$5:$C$204,E$7)=0,"",SUMIFS(Metrics!$E$5:$E$204,Metrics!$A$5:$A$204,$A56,Metrics!$C$5:$C$204,E$7)),SUMIFS(Metrics!$E$5:$E$204,Metrics!$A$5:$A$204,$A56,Metrics!$C$5:$C$204,"&gt;="&amp;E$6,Metrics!$C$5:$C$204,"&lt;="&amp;E$7))))</f>
        <v/>
      </c>
      <c r="F56" s="11">
        <f>IF($A56="","",IF($B56="Avg",IFERROR(AVERAGEIFS(Metrics!$E$5:$E$204,Metrics!$A$5:$A$204,$A56,Metrics!$C$5:$C$204,"&gt;="&amp;F$6,Metrics!$C$5:$C$204,"&lt;="&amp;F$7),""),IF($B56="Last",IF(COUNTIFS(Metrics!$A$5:$A$204,$A56,Metrics!$C$5:$C$204,F$7)=0,"",SUMIFS(Metrics!$E$5:$E$204,Metrics!$A$5:$A$204,$A56,Metrics!$C$5:$C$204,F$7)),SUMIFS(Metrics!$E$5:$E$204,Metrics!$A$5:$A$204,$A56,Metrics!$C$5:$C$204,"&gt;="&amp;F$6,Metrics!$C$5:$C$204,"&lt;="&amp;F$7))))</f>
        <v/>
      </c>
      <c r="G56" s="18">
        <f>IF($A56="","",IF($B56="Avg",IFERROR(AVERAGEIFS(Metrics!$E$5:$E$204,Metrics!$A$5:$A$204,$A56,Metrics!$C$5:$C$204,"&gt;="&amp;$C$6,Metrics!$C$5:$C$204,"&lt;="&amp;$F$7),""),IF($B56="Last",IF(COUNTIFS(Metrics!$A$5:$A$204,$A56,Metrics!$C$5:$C$204,$F$7)=0,"",SUMIFS(Metrics!$E$5:$E$204,Metrics!$A$5:$A$204,$A56,Metrics!$C$5:$C$204,$F$7)),SUMIFS(Metrics!$E$5:$E$204,Metrics!$A$5:$A$204,$A56,Metrics!$C$5:$C$204,"&gt;="&amp;$C$6,Metrics!$C$5:$C$204,"&lt;="&amp;$F$7))))</f>
        <v/>
      </c>
      <c r="H56" s="11">
        <f>IF($A56="","",IF($B56="Avg",IFERROR(AVERAGEIFS(Metrics!$D$5:$D$204,Metrics!$A$5:$A$204,$A56,Metrics!$C$5:$C$204,"&gt;="&amp;$C$6,Metrics!$C$5:$C$204,"&lt;="&amp;$F$7),""),IF($B56="Last",IF(COUNTIFS(Metrics!$A$5:$A$204,$A56,Metrics!$C$5:$C$204,$F$7)=0,"",SUMIFS(Metrics!$D$5:$D$204,Metrics!$A$5:$A$204,$A56,Metrics!$C$5:$C$204,$F$7)),SUMIFS(Metrics!$D$5:$D$204,Metrics!$A$5:$A$204,$A56,Metrics!$C$5:$C$204,"&gt;="&amp;$C$6,Metrics!$C$5:$C$204,"&lt;="&amp;$F$7))))</f>
        <v/>
      </c>
      <c r="I56" s="9">
        <f>IF($A56="","",IF($H56=0,"",(($G56-$H56)/ABS($H56))*IF(IFERROR(INDEX(Metrics!$F$5:$F$204,MATCH($A56,Metrics!$A$5:$A$204,0)),"Higher")="Lower",-1,1)))</f>
        <v/>
      </c>
      <c r="J56" s="10">
        <f>IF($A56="","",IF($I56="","",IF($I56&gt;=0.05,"Ahead",IF($I56&gt;=-0.05,"On track","Behind"))))</f>
        <v/>
      </c>
    </row>
    <row r="57">
      <c r="A57" s="7" t="n"/>
      <c r="B57" s="7" t="n"/>
      <c r="C57" s="11">
        <f>IF($A57="","",IF($B57="Avg",IFERROR(AVERAGEIFS(Metrics!$E$5:$E$204,Metrics!$A$5:$A$204,$A57,Metrics!$C$5:$C$204,"&gt;="&amp;C$6,Metrics!$C$5:$C$204,"&lt;="&amp;C$7),""),IF($B57="Last",IF(COUNTIFS(Metrics!$A$5:$A$204,$A57,Metrics!$C$5:$C$204,C$7)=0,"",SUMIFS(Metrics!$E$5:$E$204,Metrics!$A$5:$A$204,$A57,Metrics!$C$5:$C$204,C$7)),SUMIFS(Metrics!$E$5:$E$204,Metrics!$A$5:$A$204,$A57,Metrics!$C$5:$C$204,"&gt;="&amp;C$6,Metrics!$C$5:$C$204,"&lt;="&amp;C$7))))</f>
        <v/>
      </c>
      <c r="D57" s="11">
        <f>IF($A57="","",IF($B57="Avg",IFERROR(AVERAGEIFS(Metrics!$E$5:$E$204,Metrics!$A$5:$A$204,$A57,Metrics!$C$5:$C$204,"&gt;="&amp;D$6,Metrics!$C$5:$C$204,"&lt;="&amp;D$7),""),IF($B57="Last",IF(COUNTIFS(Metrics!$A$5:$A$204,$A57,Metrics!$C$5:$C$204,D$7)=0,"",SUMIFS(Metrics!$E$5:$E$204,Metrics!$A$5:$A$204,$A57,Metrics!$C$5:$C$204,D$7)),SUMIFS(Metrics!$E$5:$E$204,Metrics!$A$5:$A$204,$A57,Metrics!$C$5:$C$204,"&gt;="&amp;D$6,Metrics!$C$5:$C$204,"&lt;="&amp;D$7))))</f>
        <v/>
      </c>
      <c r="E57" s="11">
        <f>IF($A57="","",IF($B57="Avg",IFERROR(AVERAGEIFS(Metrics!$E$5:$E$204,Metrics!$A$5:$A$204,$A57,Metrics!$C$5:$C$204,"&gt;="&amp;E$6,Metrics!$C$5:$C$204,"&lt;="&amp;E$7),""),IF($B57="Last",IF(COUNTIFS(Metrics!$A$5:$A$204,$A57,Metrics!$C$5:$C$204,E$7)=0,"",SUMIFS(Metrics!$E$5:$E$204,Metrics!$A$5:$A$204,$A57,Metrics!$C$5:$C$204,E$7)),SUMIFS(Metrics!$E$5:$E$204,Metrics!$A$5:$A$204,$A57,Metrics!$C$5:$C$204,"&gt;="&amp;E$6,Metrics!$C$5:$C$204,"&lt;="&amp;E$7))))</f>
        <v/>
      </c>
      <c r="F57" s="11">
        <f>IF($A57="","",IF($B57="Avg",IFERROR(AVERAGEIFS(Metrics!$E$5:$E$204,Metrics!$A$5:$A$204,$A57,Metrics!$C$5:$C$204,"&gt;="&amp;F$6,Metrics!$C$5:$C$204,"&lt;="&amp;F$7),""),IF($B57="Last",IF(COUNTIFS(Metrics!$A$5:$A$204,$A57,Metrics!$C$5:$C$204,F$7)=0,"",SUMIFS(Metrics!$E$5:$E$204,Metrics!$A$5:$A$204,$A57,Metrics!$C$5:$C$204,F$7)),SUMIFS(Metrics!$E$5:$E$204,Metrics!$A$5:$A$204,$A57,Metrics!$C$5:$C$204,"&gt;="&amp;F$6,Metrics!$C$5:$C$204,"&lt;="&amp;F$7))))</f>
        <v/>
      </c>
      <c r="G57" s="18">
        <f>IF($A57="","",IF($B57="Avg",IFERROR(AVERAGEIFS(Metrics!$E$5:$E$204,Metrics!$A$5:$A$204,$A57,Metrics!$C$5:$C$204,"&gt;="&amp;$C$6,Metrics!$C$5:$C$204,"&lt;="&amp;$F$7),""),IF($B57="Last",IF(COUNTIFS(Metrics!$A$5:$A$204,$A57,Metrics!$C$5:$C$204,$F$7)=0,"",SUMIFS(Metrics!$E$5:$E$204,Metrics!$A$5:$A$204,$A57,Metrics!$C$5:$C$204,$F$7)),SUMIFS(Metrics!$E$5:$E$204,Metrics!$A$5:$A$204,$A57,Metrics!$C$5:$C$204,"&gt;="&amp;$C$6,Metrics!$C$5:$C$204,"&lt;="&amp;$F$7))))</f>
        <v/>
      </c>
      <c r="H57" s="11">
        <f>IF($A57="","",IF($B57="Avg",IFERROR(AVERAGEIFS(Metrics!$D$5:$D$204,Metrics!$A$5:$A$204,$A57,Metrics!$C$5:$C$204,"&gt;="&amp;$C$6,Metrics!$C$5:$C$204,"&lt;="&amp;$F$7),""),IF($B57="Last",IF(COUNTIFS(Metrics!$A$5:$A$204,$A57,Metrics!$C$5:$C$204,$F$7)=0,"",SUMIFS(Metrics!$D$5:$D$204,Metrics!$A$5:$A$204,$A57,Metrics!$C$5:$C$204,$F$7)),SUMIFS(Metrics!$D$5:$D$204,Metrics!$A$5:$A$204,$A57,Metrics!$C$5:$C$204,"&gt;="&amp;$C$6,Metrics!$C$5:$C$204,"&lt;="&amp;$F$7))))</f>
        <v/>
      </c>
      <c r="I57" s="9">
        <f>IF($A57="","",IF($H57=0,"",(($G57-$H57)/ABS($H57))*IF(IFERROR(INDEX(Metrics!$F$5:$F$204,MATCH($A57,Metrics!$A$5:$A$204,0)),"Higher")="Lower",-1,1)))</f>
        <v/>
      </c>
      <c r="J57" s="10">
        <f>IF($A57="","",IF($I57="","",IF($I57&gt;=0.05,"Ahead",IF($I57&gt;=-0.05,"On track","Behind"))))</f>
        <v/>
      </c>
    </row>
    <row r="58">
      <c r="A58" s="7" t="n"/>
      <c r="B58" s="7" t="n"/>
      <c r="C58" s="11">
        <f>IF($A58="","",IF($B58="Avg",IFERROR(AVERAGEIFS(Metrics!$E$5:$E$204,Metrics!$A$5:$A$204,$A58,Metrics!$C$5:$C$204,"&gt;="&amp;C$6,Metrics!$C$5:$C$204,"&lt;="&amp;C$7),""),IF($B58="Last",IF(COUNTIFS(Metrics!$A$5:$A$204,$A58,Metrics!$C$5:$C$204,C$7)=0,"",SUMIFS(Metrics!$E$5:$E$204,Metrics!$A$5:$A$204,$A58,Metrics!$C$5:$C$204,C$7)),SUMIFS(Metrics!$E$5:$E$204,Metrics!$A$5:$A$204,$A58,Metrics!$C$5:$C$204,"&gt;="&amp;C$6,Metrics!$C$5:$C$204,"&lt;="&amp;C$7))))</f>
        <v/>
      </c>
      <c r="D58" s="11">
        <f>IF($A58="","",IF($B58="Avg",IFERROR(AVERAGEIFS(Metrics!$E$5:$E$204,Metrics!$A$5:$A$204,$A58,Metrics!$C$5:$C$204,"&gt;="&amp;D$6,Metrics!$C$5:$C$204,"&lt;="&amp;D$7),""),IF($B58="Last",IF(COUNTIFS(Metrics!$A$5:$A$204,$A58,Metrics!$C$5:$C$204,D$7)=0,"",SUMIFS(Metrics!$E$5:$E$204,Metrics!$A$5:$A$204,$A58,Metrics!$C$5:$C$204,D$7)),SUMIFS(Metrics!$E$5:$E$204,Metrics!$A$5:$A$204,$A58,Metrics!$C$5:$C$204,"&gt;="&amp;D$6,Metrics!$C$5:$C$204,"&lt;="&amp;D$7))))</f>
        <v/>
      </c>
      <c r="E58" s="11">
        <f>IF($A58="","",IF($B58="Avg",IFERROR(AVERAGEIFS(Metrics!$E$5:$E$204,Metrics!$A$5:$A$204,$A58,Metrics!$C$5:$C$204,"&gt;="&amp;E$6,Metrics!$C$5:$C$204,"&lt;="&amp;E$7),""),IF($B58="Last",IF(COUNTIFS(Metrics!$A$5:$A$204,$A58,Metrics!$C$5:$C$204,E$7)=0,"",SUMIFS(Metrics!$E$5:$E$204,Metrics!$A$5:$A$204,$A58,Metrics!$C$5:$C$204,E$7)),SUMIFS(Metrics!$E$5:$E$204,Metrics!$A$5:$A$204,$A58,Metrics!$C$5:$C$204,"&gt;="&amp;E$6,Metrics!$C$5:$C$204,"&lt;="&amp;E$7))))</f>
        <v/>
      </c>
      <c r="F58" s="11">
        <f>IF($A58="","",IF($B58="Avg",IFERROR(AVERAGEIFS(Metrics!$E$5:$E$204,Metrics!$A$5:$A$204,$A58,Metrics!$C$5:$C$204,"&gt;="&amp;F$6,Metrics!$C$5:$C$204,"&lt;="&amp;F$7),""),IF($B58="Last",IF(COUNTIFS(Metrics!$A$5:$A$204,$A58,Metrics!$C$5:$C$204,F$7)=0,"",SUMIFS(Metrics!$E$5:$E$204,Metrics!$A$5:$A$204,$A58,Metrics!$C$5:$C$204,F$7)),SUMIFS(Metrics!$E$5:$E$204,Metrics!$A$5:$A$204,$A58,Metrics!$C$5:$C$204,"&gt;="&amp;F$6,Metrics!$C$5:$C$204,"&lt;="&amp;F$7))))</f>
        <v/>
      </c>
      <c r="G58" s="18">
        <f>IF($A58="","",IF($B58="Avg",IFERROR(AVERAGEIFS(Metrics!$E$5:$E$204,Metrics!$A$5:$A$204,$A58,Metrics!$C$5:$C$204,"&gt;="&amp;$C$6,Metrics!$C$5:$C$204,"&lt;="&amp;$F$7),""),IF($B58="Last",IF(COUNTIFS(Metrics!$A$5:$A$204,$A58,Metrics!$C$5:$C$204,$F$7)=0,"",SUMIFS(Metrics!$E$5:$E$204,Metrics!$A$5:$A$204,$A58,Metrics!$C$5:$C$204,$F$7)),SUMIFS(Metrics!$E$5:$E$204,Metrics!$A$5:$A$204,$A58,Metrics!$C$5:$C$204,"&gt;="&amp;$C$6,Metrics!$C$5:$C$204,"&lt;="&amp;$F$7))))</f>
        <v/>
      </c>
      <c r="H58" s="11">
        <f>IF($A58="","",IF($B58="Avg",IFERROR(AVERAGEIFS(Metrics!$D$5:$D$204,Metrics!$A$5:$A$204,$A58,Metrics!$C$5:$C$204,"&gt;="&amp;$C$6,Metrics!$C$5:$C$204,"&lt;="&amp;$F$7),""),IF($B58="Last",IF(COUNTIFS(Metrics!$A$5:$A$204,$A58,Metrics!$C$5:$C$204,$F$7)=0,"",SUMIFS(Metrics!$D$5:$D$204,Metrics!$A$5:$A$204,$A58,Metrics!$C$5:$C$204,$F$7)),SUMIFS(Metrics!$D$5:$D$204,Metrics!$A$5:$A$204,$A58,Metrics!$C$5:$C$204,"&gt;="&amp;$C$6,Metrics!$C$5:$C$204,"&lt;="&amp;$F$7))))</f>
        <v/>
      </c>
      <c r="I58" s="9">
        <f>IF($A58="","",IF($H58=0,"",(($G58-$H58)/ABS($H58))*IF(IFERROR(INDEX(Metrics!$F$5:$F$204,MATCH($A58,Metrics!$A$5:$A$204,0)),"Higher")="Lower",-1,1)))</f>
        <v/>
      </c>
      <c r="J58" s="10">
        <f>IF($A58="","",IF($I58="","",IF($I58&gt;=0.05,"Ahead",IF($I58&gt;=-0.05,"On track","Behind"))))</f>
        <v/>
      </c>
    </row>
    <row r="59">
      <c r="A59" s="7" t="n"/>
      <c r="B59" s="7" t="n"/>
      <c r="C59" s="11">
        <f>IF($A59="","",IF($B59="Avg",IFERROR(AVERAGEIFS(Metrics!$E$5:$E$204,Metrics!$A$5:$A$204,$A59,Metrics!$C$5:$C$204,"&gt;="&amp;C$6,Metrics!$C$5:$C$204,"&lt;="&amp;C$7),""),IF($B59="Last",IF(COUNTIFS(Metrics!$A$5:$A$204,$A59,Metrics!$C$5:$C$204,C$7)=0,"",SUMIFS(Metrics!$E$5:$E$204,Metrics!$A$5:$A$204,$A59,Metrics!$C$5:$C$204,C$7)),SUMIFS(Metrics!$E$5:$E$204,Metrics!$A$5:$A$204,$A59,Metrics!$C$5:$C$204,"&gt;="&amp;C$6,Metrics!$C$5:$C$204,"&lt;="&amp;C$7))))</f>
        <v/>
      </c>
      <c r="D59" s="11">
        <f>IF($A59="","",IF($B59="Avg",IFERROR(AVERAGEIFS(Metrics!$E$5:$E$204,Metrics!$A$5:$A$204,$A59,Metrics!$C$5:$C$204,"&gt;="&amp;D$6,Metrics!$C$5:$C$204,"&lt;="&amp;D$7),""),IF($B59="Last",IF(COUNTIFS(Metrics!$A$5:$A$204,$A59,Metrics!$C$5:$C$204,D$7)=0,"",SUMIFS(Metrics!$E$5:$E$204,Metrics!$A$5:$A$204,$A59,Metrics!$C$5:$C$204,D$7)),SUMIFS(Metrics!$E$5:$E$204,Metrics!$A$5:$A$204,$A59,Metrics!$C$5:$C$204,"&gt;="&amp;D$6,Metrics!$C$5:$C$204,"&lt;="&amp;D$7))))</f>
        <v/>
      </c>
      <c r="E59" s="11">
        <f>IF($A59="","",IF($B59="Avg",IFERROR(AVERAGEIFS(Metrics!$E$5:$E$204,Metrics!$A$5:$A$204,$A59,Metrics!$C$5:$C$204,"&gt;="&amp;E$6,Metrics!$C$5:$C$204,"&lt;="&amp;E$7),""),IF($B59="Last",IF(COUNTIFS(Metrics!$A$5:$A$204,$A59,Metrics!$C$5:$C$204,E$7)=0,"",SUMIFS(Metrics!$E$5:$E$204,Metrics!$A$5:$A$204,$A59,Metrics!$C$5:$C$204,E$7)),SUMIFS(Metrics!$E$5:$E$204,Metrics!$A$5:$A$204,$A59,Metrics!$C$5:$C$204,"&gt;="&amp;E$6,Metrics!$C$5:$C$204,"&lt;="&amp;E$7))))</f>
        <v/>
      </c>
      <c r="F59" s="11">
        <f>IF($A59="","",IF($B59="Avg",IFERROR(AVERAGEIFS(Metrics!$E$5:$E$204,Metrics!$A$5:$A$204,$A59,Metrics!$C$5:$C$204,"&gt;="&amp;F$6,Metrics!$C$5:$C$204,"&lt;="&amp;F$7),""),IF($B59="Last",IF(COUNTIFS(Metrics!$A$5:$A$204,$A59,Metrics!$C$5:$C$204,F$7)=0,"",SUMIFS(Metrics!$E$5:$E$204,Metrics!$A$5:$A$204,$A59,Metrics!$C$5:$C$204,F$7)),SUMIFS(Metrics!$E$5:$E$204,Metrics!$A$5:$A$204,$A59,Metrics!$C$5:$C$204,"&gt;="&amp;F$6,Metrics!$C$5:$C$204,"&lt;="&amp;F$7))))</f>
        <v/>
      </c>
      <c r="G59" s="18">
        <f>IF($A59="","",IF($B59="Avg",IFERROR(AVERAGEIFS(Metrics!$E$5:$E$204,Metrics!$A$5:$A$204,$A59,Metrics!$C$5:$C$204,"&gt;="&amp;$C$6,Metrics!$C$5:$C$204,"&lt;="&amp;$F$7),""),IF($B59="Last",IF(COUNTIFS(Metrics!$A$5:$A$204,$A59,Metrics!$C$5:$C$204,$F$7)=0,"",SUMIFS(Metrics!$E$5:$E$204,Metrics!$A$5:$A$204,$A59,Metrics!$C$5:$C$204,$F$7)),SUMIFS(Metrics!$E$5:$E$204,Metrics!$A$5:$A$204,$A59,Metrics!$C$5:$C$204,"&gt;="&amp;$C$6,Metrics!$C$5:$C$204,"&lt;="&amp;$F$7))))</f>
        <v/>
      </c>
      <c r="H59" s="11">
        <f>IF($A59="","",IF($B59="Avg",IFERROR(AVERAGEIFS(Metrics!$D$5:$D$204,Metrics!$A$5:$A$204,$A59,Metrics!$C$5:$C$204,"&gt;="&amp;$C$6,Metrics!$C$5:$C$204,"&lt;="&amp;$F$7),""),IF($B59="Last",IF(COUNTIFS(Metrics!$A$5:$A$204,$A59,Metrics!$C$5:$C$204,$F$7)=0,"",SUMIFS(Metrics!$D$5:$D$204,Metrics!$A$5:$A$204,$A59,Metrics!$C$5:$C$204,$F$7)),SUMIFS(Metrics!$D$5:$D$204,Metrics!$A$5:$A$204,$A59,Metrics!$C$5:$C$204,"&gt;="&amp;$C$6,Metrics!$C$5:$C$204,"&lt;="&amp;$F$7))))</f>
        <v/>
      </c>
      <c r="I59" s="9">
        <f>IF($A59="","",IF($H59=0,"",(($G59-$H59)/ABS($H59))*IF(IFERROR(INDEX(Metrics!$F$5:$F$204,MATCH($A59,Metrics!$A$5:$A$204,0)),"Higher")="Lower",-1,1)))</f>
        <v/>
      </c>
      <c r="J59" s="10">
        <f>IF($A59="","",IF($I59="","",IF($I59&gt;=0.05,"Ahead",IF($I59&gt;=-0.05,"On track","Behind"))))</f>
        <v/>
      </c>
    </row>
    <row r="60">
      <c r="A60" s="7" t="n"/>
      <c r="B60" s="7" t="n"/>
      <c r="C60" s="11">
        <f>IF($A60="","",IF($B60="Avg",IFERROR(AVERAGEIFS(Metrics!$E$5:$E$204,Metrics!$A$5:$A$204,$A60,Metrics!$C$5:$C$204,"&gt;="&amp;C$6,Metrics!$C$5:$C$204,"&lt;="&amp;C$7),""),IF($B60="Last",IF(COUNTIFS(Metrics!$A$5:$A$204,$A60,Metrics!$C$5:$C$204,C$7)=0,"",SUMIFS(Metrics!$E$5:$E$204,Metrics!$A$5:$A$204,$A60,Metrics!$C$5:$C$204,C$7)),SUMIFS(Metrics!$E$5:$E$204,Metrics!$A$5:$A$204,$A60,Metrics!$C$5:$C$204,"&gt;="&amp;C$6,Metrics!$C$5:$C$204,"&lt;="&amp;C$7))))</f>
        <v/>
      </c>
      <c r="D60" s="11">
        <f>IF($A60="","",IF($B60="Avg",IFERROR(AVERAGEIFS(Metrics!$E$5:$E$204,Metrics!$A$5:$A$204,$A60,Metrics!$C$5:$C$204,"&gt;="&amp;D$6,Metrics!$C$5:$C$204,"&lt;="&amp;D$7),""),IF($B60="Last",IF(COUNTIFS(Metrics!$A$5:$A$204,$A60,Metrics!$C$5:$C$204,D$7)=0,"",SUMIFS(Metrics!$E$5:$E$204,Metrics!$A$5:$A$204,$A60,Metrics!$C$5:$C$204,D$7)),SUMIFS(Metrics!$E$5:$E$204,Metrics!$A$5:$A$204,$A60,Metrics!$C$5:$C$204,"&gt;="&amp;D$6,Metrics!$C$5:$C$204,"&lt;="&amp;D$7))))</f>
        <v/>
      </c>
      <c r="E60" s="11">
        <f>IF($A60="","",IF($B60="Avg",IFERROR(AVERAGEIFS(Metrics!$E$5:$E$204,Metrics!$A$5:$A$204,$A60,Metrics!$C$5:$C$204,"&gt;="&amp;E$6,Metrics!$C$5:$C$204,"&lt;="&amp;E$7),""),IF($B60="Last",IF(COUNTIFS(Metrics!$A$5:$A$204,$A60,Metrics!$C$5:$C$204,E$7)=0,"",SUMIFS(Metrics!$E$5:$E$204,Metrics!$A$5:$A$204,$A60,Metrics!$C$5:$C$204,E$7)),SUMIFS(Metrics!$E$5:$E$204,Metrics!$A$5:$A$204,$A60,Metrics!$C$5:$C$204,"&gt;="&amp;E$6,Metrics!$C$5:$C$204,"&lt;="&amp;E$7))))</f>
        <v/>
      </c>
      <c r="F60" s="11">
        <f>IF($A60="","",IF($B60="Avg",IFERROR(AVERAGEIFS(Metrics!$E$5:$E$204,Metrics!$A$5:$A$204,$A60,Metrics!$C$5:$C$204,"&gt;="&amp;F$6,Metrics!$C$5:$C$204,"&lt;="&amp;F$7),""),IF($B60="Last",IF(COUNTIFS(Metrics!$A$5:$A$204,$A60,Metrics!$C$5:$C$204,F$7)=0,"",SUMIFS(Metrics!$E$5:$E$204,Metrics!$A$5:$A$204,$A60,Metrics!$C$5:$C$204,F$7)),SUMIFS(Metrics!$E$5:$E$204,Metrics!$A$5:$A$204,$A60,Metrics!$C$5:$C$204,"&gt;="&amp;F$6,Metrics!$C$5:$C$204,"&lt;="&amp;F$7))))</f>
        <v/>
      </c>
      <c r="G60" s="18">
        <f>IF($A60="","",IF($B60="Avg",IFERROR(AVERAGEIFS(Metrics!$E$5:$E$204,Metrics!$A$5:$A$204,$A60,Metrics!$C$5:$C$204,"&gt;="&amp;$C$6,Metrics!$C$5:$C$204,"&lt;="&amp;$F$7),""),IF($B60="Last",IF(COUNTIFS(Metrics!$A$5:$A$204,$A60,Metrics!$C$5:$C$204,$F$7)=0,"",SUMIFS(Metrics!$E$5:$E$204,Metrics!$A$5:$A$204,$A60,Metrics!$C$5:$C$204,$F$7)),SUMIFS(Metrics!$E$5:$E$204,Metrics!$A$5:$A$204,$A60,Metrics!$C$5:$C$204,"&gt;="&amp;$C$6,Metrics!$C$5:$C$204,"&lt;="&amp;$F$7))))</f>
        <v/>
      </c>
      <c r="H60" s="11">
        <f>IF($A60="","",IF($B60="Avg",IFERROR(AVERAGEIFS(Metrics!$D$5:$D$204,Metrics!$A$5:$A$204,$A60,Metrics!$C$5:$C$204,"&gt;="&amp;$C$6,Metrics!$C$5:$C$204,"&lt;="&amp;$F$7),""),IF($B60="Last",IF(COUNTIFS(Metrics!$A$5:$A$204,$A60,Metrics!$C$5:$C$204,$F$7)=0,"",SUMIFS(Metrics!$D$5:$D$204,Metrics!$A$5:$A$204,$A60,Metrics!$C$5:$C$204,$F$7)),SUMIFS(Metrics!$D$5:$D$204,Metrics!$A$5:$A$204,$A60,Metrics!$C$5:$C$204,"&gt;="&amp;$C$6,Metrics!$C$5:$C$204,"&lt;="&amp;$F$7))))</f>
        <v/>
      </c>
      <c r="I60" s="9">
        <f>IF($A60="","",IF($H60=0,"",(($G60-$H60)/ABS($H60))*IF(IFERROR(INDEX(Metrics!$F$5:$F$204,MATCH($A60,Metrics!$A$5:$A$204,0)),"Higher")="Lower",-1,1)))</f>
        <v/>
      </c>
      <c r="J60" s="10">
        <f>IF($A60="","",IF($I60="","",IF($I60&gt;=0.05,"Ahead",IF($I60&gt;=-0.05,"On track","Behind"))))</f>
        <v/>
      </c>
    </row>
    <row r="61">
      <c r="A61" s="7" t="n"/>
      <c r="B61" s="7" t="n"/>
      <c r="C61" s="11">
        <f>IF($A61="","",IF($B61="Avg",IFERROR(AVERAGEIFS(Metrics!$E$5:$E$204,Metrics!$A$5:$A$204,$A61,Metrics!$C$5:$C$204,"&gt;="&amp;C$6,Metrics!$C$5:$C$204,"&lt;="&amp;C$7),""),IF($B61="Last",IF(COUNTIFS(Metrics!$A$5:$A$204,$A61,Metrics!$C$5:$C$204,C$7)=0,"",SUMIFS(Metrics!$E$5:$E$204,Metrics!$A$5:$A$204,$A61,Metrics!$C$5:$C$204,C$7)),SUMIFS(Metrics!$E$5:$E$204,Metrics!$A$5:$A$204,$A61,Metrics!$C$5:$C$204,"&gt;="&amp;C$6,Metrics!$C$5:$C$204,"&lt;="&amp;C$7))))</f>
        <v/>
      </c>
      <c r="D61" s="11">
        <f>IF($A61="","",IF($B61="Avg",IFERROR(AVERAGEIFS(Metrics!$E$5:$E$204,Metrics!$A$5:$A$204,$A61,Metrics!$C$5:$C$204,"&gt;="&amp;D$6,Metrics!$C$5:$C$204,"&lt;="&amp;D$7),""),IF($B61="Last",IF(COUNTIFS(Metrics!$A$5:$A$204,$A61,Metrics!$C$5:$C$204,D$7)=0,"",SUMIFS(Metrics!$E$5:$E$204,Metrics!$A$5:$A$204,$A61,Metrics!$C$5:$C$204,D$7)),SUMIFS(Metrics!$E$5:$E$204,Metrics!$A$5:$A$204,$A61,Metrics!$C$5:$C$204,"&gt;="&amp;D$6,Metrics!$C$5:$C$204,"&lt;="&amp;D$7))))</f>
        <v/>
      </c>
      <c r="E61" s="11">
        <f>IF($A61="","",IF($B61="Avg",IFERROR(AVERAGEIFS(Metrics!$E$5:$E$204,Metrics!$A$5:$A$204,$A61,Metrics!$C$5:$C$204,"&gt;="&amp;E$6,Metrics!$C$5:$C$204,"&lt;="&amp;E$7),""),IF($B61="Last",IF(COUNTIFS(Metrics!$A$5:$A$204,$A61,Metrics!$C$5:$C$204,E$7)=0,"",SUMIFS(Metrics!$E$5:$E$204,Metrics!$A$5:$A$204,$A61,Metrics!$C$5:$C$204,E$7)),SUMIFS(Metrics!$E$5:$E$204,Metrics!$A$5:$A$204,$A61,Metrics!$C$5:$C$204,"&gt;="&amp;E$6,Metrics!$C$5:$C$204,"&lt;="&amp;E$7))))</f>
        <v/>
      </c>
      <c r="F61" s="11">
        <f>IF($A61="","",IF($B61="Avg",IFERROR(AVERAGEIFS(Metrics!$E$5:$E$204,Metrics!$A$5:$A$204,$A61,Metrics!$C$5:$C$204,"&gt;="&amp;F$6,Metrics!$C$5:$C$204,"&lt;="&amp;F$7),""),IF($B61="Last",IF(COUNTIFS(Metrics!$A$5:$A$204,$A61,Metrics!$C$5:$C$204,F$7)=0,"",SUMIFS(Metrics!$E$5:$E$204,Metrics!$A$5:$A$204,$A61,Metrics!$C$5:$C$204,F$7)),SUMIFS(Metrics!$E$5:$E$204,Metrics!$A$5:$A$204,$A61,Metrics!$C$5:$C$204,"&gt;="&amp;F$6,Metrics!$C$5:$C$204,"&lt;="&amp;F$7))))</f>
        <v/>
      </c>
      <c r="G61" s="18">
        <f>IF($A61="","",IF($B61="Avg",IFERROR(AVERAGEIFS(Metrics!$E$5:$E$204,Metrics!$A$5:$A$204,$A61,Metrics!$C$5:$C$204,"&gt;="&amp;$C$6,Metrics!$C$5:$C$204,"&lt;="&amp;$F$7),""),IF($B61="Last",IF(COUNTIFS(Metrics!$A$5:$A$204,$A61,Metrics!$C$5:$C$204,$F$7)=0,"",SUMIFS(Metrics!$E$5:$E$204,Metrics!$A$5:$A$204,$A61,Metrics!$C$5:$C$204,$F$7)),SUMIFS(Metrics!$E$5:$E$204,Metrics!$A$5:$A$204,$A61,Metrics!$C$5:$C$204,"&gt;="&amp;$C$6,Metrics!$C$5:$C$204,"&lt;="&amp;$F$7))))</f>
        <v/>
      </c>
      <c r="H61" s="11">
        <f>IF($A61="","",IF($B61="Avg",IFERROR(AVERAGEIFS(Metrics!$D$5:$D$204,Metrics!$A$5:$A$204,$A61,Metrics!$C$5:$C$204,"&gt;="&amp;$C$6,Metrics!$C$5:$C$204,"&lt;="&amp;$F$7),""),IF($B61="Last",IF(COUNTIFS(Metrics!$A$5:$A$204,$A61,Metrics!$C$5:$C$204,$F$7)=0,"",SUMIFS(Metrics!$D$5:$D$204,Metrics!$A$5:$A$204,$A61,Metrics!$C$5:$C$204,$F$7)),SUMIFS(Metrics!$D$5:$D$204,Metrics!$A$5:$A$204,$A61,Metrics!$C$5:$C$204,"&gt;="&amp;$C$6,Metrics!$C$5:$C$204,"&lt;="&amp;$F$7))))</f>
        <v/>
      </c>
      <c r="I61" s="9">
        <f>IF($A61="","",IF($H61=0,"",(($G61-$H61)/ABS($H61))*IF(IFERROR(INDEX(Metrics!$F$5:$F$204,MATCH($A61,Metrics!$A$5:$A$204,0)),"Higher")="Lower",-1,1)))</f>
        <v/>
      </c>
      <c r="J61" s="10">
        <f>IF($A61="","",IF($I61="","",IF($I61&gt;=0.05,"Ahead",IF($I61&gt;=-0.05,"On track","Behind"))))</f>
        <v/>
      </c>
    </row>
    <row r="62">
      <c r="A62" s="7" t="n"/>
      <c r="B62" s="7" t="n"/>
      <c r="C62" s="11">
        <f>IF($A62="","",IF($B62="Avg",IFERROR(AVERAGEIFS(Metrics!$E$5:$E$204,Metrics!$A$5:$A$204,$A62,Metrics!$C$5:$C$204,"&gt;="&amp;C$6,Metrics!$C$5:$C$204,"&lt;="&amp;C$7),""),IF($B62="Last",IF(COUNTIFS(Metrics!$A$5:$A$204,$A62,Metrics!$C$5:$C$204,C$7)=0,"",SUMIFS(Metrics!$E$5:$E$204,Metrics!$A$5:$A$204,$A62,Metrics!$C$5:$C$204,C$7)),SUMIFS(Metrics!$E$5:$E$204,Metrics!$A$5:$A$204,$A62,Metrics!$C$5:$C$204,"&gt;="&amp;C$6,Metrics!$C$5:$C$204,"&lt;="&amp;C$7))))</f>
        <v/>
      </c>
      <c r="D62" s="11">
        <f>IF($A62="","",IF($B62="Avg",IFERROR(AVERAGEIFS(Metrics!$E$5:$E$204,Metrics!$A$5:$A$204,$A62,Metrics!$C$5:$C$204,"&gt;="&amp;D$6,Metrics!$C$5:$C$204,"&lt;="&amp;D$7),""),IF($B62="Last",IF(COUNTIFS(Metrics!$A$5:$A$204,$A62,Metrics!$C$5:$C$204,D$7)=0,"",SUMIFS(Metrics!$E$5:$E$204,Metrics!$A$5:$A$204,$A62,Metrics!$C$5:$C$204,D$7)),SUMIFS(Metrics!$E$5:$E$204,Metrics!$A$5:$A$204,$A62,Metrics!$C$5:$C$204,"&gt;="&amp;D$6,Metrics!$C$5:$C$204,"&lt;="&amp;D$7))))</f>
        <v/>
      </c>
      <c r="E62" s="11">
        <f>IF($A62="","",IF($B62="Avg",IFERROR(AVERAGEIFS(Metrics!$E$5:$E$204,Metrics!$A$5:$A$204,$A62,Metrics!$C$5:$C$204,"&gt;="&amp;E$6,Metrics!$C$5:$C$204,"&lt;="&amp;E$7),""),IF($B62="Last",IF(COUNTIFS(Metrics!$A$5:$A$204,$A62,Metrics!$C$5:$C$204,E$7)=0,"",SUMIFS(Metrics!$E$5:$E$204,Metrics!$A$5:$A$204,$A62,Metrics!$C$5:$C$204,E$7)),SUMIFS(Metrics!$E$5:$E$204,Metrics!$A$5:$A$204,$A62,Metrics!$C$5:$C$204,"&gt;="&amp;E$6,Metrics!$C$5:$C$204,"&lt;="&amp;E$7))))</f>
        <v/>
      </c>
      <c r="F62" s="11">
        <f>IF($A62="","",IF($B62="Avg",IFERROR(AVERAGEIFS(Metrics!$E$5:$E$204,Metrics!$A$5:$A$204,$A62,Metrics!$C$5:$C$204,"&gt;="&amp;F$6,Metrics!$C$5:$C$204,"&lt;="&amp;F$7),""),IF($B62="Last",IF(COUNTIFS(Metrics!$A$5:$A$204,$A62,Metrics!$C$5:$C$204,F$7)=0,"",SUMIFS(Metrics!$E$5:$E$204,Metrics!$A$5:$A$204,$A62,Metrics!$C$5:$C$204,F$7)),SUMIFS(Metrics!$E$5:$E$204,Metrics!$A$5:$A$204,$A62,Metrics!$C$5:$C$204,"&gt;="&amp;F$6,Metrics!$C$5:$C$204,"&lt;="&amp;F$7))))</f>
        <v/>
      </c>
      <c r="G62" s="18">
        <f>IF($A62="","",IF($B62="Avg",IFERROR(AVERAGEIFS(Metrics!$E$5:$E$204,Metrics!$A$5:$A$204,$A62,Metrics!$C$5:$C$204,"&gt;="&amp;$C$6,Metrics!$C$5:$C$204,"&lt;="&amp;$F$7),""),IF($B62="Last",IF(COUNTIFS(Metrics!$A$5:$A$204,$A62,Metrics!$C$5:$C$204,$F$7)=0,"",SUMIFS(Metrics!$E$5:$E$204,Metrics!$A$5:$A$204,$A62,Metrics!$C$5:$C$204,$F$7)),SUMIFS(Metrics!$E$5:$E$204,Metrics!$A$5:$A$204,$A62,Metrics!$C$5:$C$204,"&gt;="&amp;$C$6,Metrics!$C$5:$C$204,"&lt;="&amp;$F$7))))</f>
        <v/>
      </c>
      <c r="H62" s="11">
        <f>IF($A62="","",IF($B62="Avg",IFERROR(AVERAGEIFS(Metrics!$D$5:$D$204,Metrics!$A$5:$A$204,$A62,Metrics!$C$5:$C$204,"&gt;="&amp;$C$6,Metrics!$C$5:$C$204,"&lt;="&amp;$F$7),""),IF($B62="Last",IF(COUNTIFS(Metrics!$A$5:$A$204,$A62,Metrics!$C$5:$C$204,$F$7)=0,"",SUMIFS(Metrics!$D$5:$D$204,Metrics!$A$5:$A$204,$A62,Metrics!$C$5:$C$204,$F$7)),SUMIFS(Metrics!$D$5:$D$204,Metrics!$A$5:$A$204,$A62,Metrics!$C$5:$C$204,"&gt;="&amp;$C$6,Metrics!$C$5:$C$204,"&lt;="&amp;$F$7))))</f>
        <v/>
      </c>
      <c r="I62" s="9">
        <f>IF($A62="","",IF($H62=0,"",(($G62-$H62)/ABS($H62))*IF(IFERROR(INDEX(Metrics!$F$5:$F$204,MATCH($A62,Metrics!$A$5:$A$204,0)),"Higher")="Lower",-1,1)))</f>
        <v/>
      </c>
      <c r="J62" s="10">
        <f>IF($A62="","",IF($I62="","",IF($I62&gt;=0.05,"Ahead",IF($I62&gt;=-0.05,"On track","Behind"))))</f>
        <v/>
      </c>
    </row>
    <row r="63">
      <c r="A63" s="7" t="n"/>
      <c r="B63" s="7" t="n"/>
      <c r="C63" s="11">
        <f>IF($A63="","",IF($B63="Avg",IFERROR(AVERAGEIFS(Metrics!$E$5:$E$204,Metrics!$A$5:$A$204,$A63,Metrics!$C$5:$C$204,"&gt;="&amp;C$6,Metrics!$C$5:$C$204,"&lt;="&amp;C$7),""),IF($B63="Last",IF(COUNTIFS(Metrics!$A$5:$A$204,$A63,Metrics!$C$5:$C$204,C$7)=0,"",SUMIFS(Metrics!$E$5:$E$204,Metrics!$A$5:$A$204,$A63,Metrics!$C$5:$C$204,C$7)),SUMIFS(Metrics!$E$5:$E$204,Metrics!$A$5:$A$204,$A63,Metrics!$C$5:$C$204,"&gt;="&amp;C$6,Metrics!$C$5:$C$204,"&lt;="&amp;C$7))))</f>
        <v/>
      </c>
      <c r="D63" s="11">
        <f>IF($A63="","",IF($B63="Avg",IFERROR(AVERAGEIFS(Metrics!$E$5:$E$204,Metrics!$A$5:$A$204,$A63,Metrics!$C$5:$C$204,"&gt;="&amp;D$6,Metrics!$C$5:$C$204,"&lt;="&amp;D$7),""),IF($B63="Last",IF(COUNTIFS(Metrics!$A$5:$A$204,$A63,Metrics!$C$5:$C$204,D$7)=0,"",SUMIFS(Metrics!$E$5:$E$204,Metrics!$A$5:$A$204,$A63,Metrics!$C$5:$C$204,D$7)),SUMIFS(Metrics!$E$5:$E$204,Metrics!$A$5:$A$204,$A63,Metrics!$C$5:$C$204,"&gt;="&amp;D$6,Metrics!$C$5:$C$204,"&lt;="&amp;D$7))))</f>
        <v/>
      </c>
      <c r="E63" s="11">
        <f>IF($A63="","",IF($B63="Avg",IFERROR(AVERAGEIFS(Metrics!$E$5:$E$204,Metrics!$A$5:$A$204,$A63,Metrics!$C$5:$C$204,"&gt;="&amp;E$6,Metrics!$C$5:$C$204,"&lt;="&amp;E$7),""),IF($B63="Last",IF(COUNTIFS(Metrics!$A$5:$A$204,$A63,Metrics!$C$5:$C$204,E$7)=0,"",SUMIFS(Metrics!$E$5:$E$204,Metrics!$A$5:$A$204,$A63,Metrics!$C$5:$C$204,E$7)),SUMIFS(Metrics!$E$5:$E$204,Metrics!$A$5:$A$204,$A63,Metrics!$C$5:$C$204,"&gt;="&amp;E$6,Metrics!$C$5:$C$204,"&lt;="&amp;E$7))))</f>
        <v/>
      </c>
      <c r="F63" s="11">
        <f>IF($A63="","",IF($B63="Avg",IFERROR(AVERAGEIFS(Metrics!$E$5:$E$204,Metrics!$A$5:$A$204,$A63,Metrics!$C$5:$C$204,"&gt;="&amp;F$6,Metrics!$C$5:$C$204,"&lt;="&amp;F$7),""),IF($B63="Last",IF(COUNTIFS(Metrics!$A$5:$A$204,$A63,Metrics!$C$5:$C$204,F$7)=0,"",SUMIFS(Metrics!$E$5:$E$204,Metrics!$A$5:$A$204,$A63,Metrics!$C$5:$C$204,F$7)),SUMIFS(Metrics!$E$5:$E$204,Metrics!$A$5:$A$204,$A63,Metrics!$C$5:$C$204,"&gt;="&amp;F$6,Metrics!$C$5:$C$204,"&lt;="&amp;F$7))))</f>
        <v/>
      </c>
      <c r="G63" s="18">
        <f>IF($A63="","",IF($B63="Avg",IFERROR(AVERAGEIFS(Metrics!$E$5:$E$204,Metrics!$A$5:$A$204,$A63,Metrics!$C$5:$C$204,"&gt;="&amp;$C$6,Metrics!$C$5:$C$204,"&lt;="&amp;$F$7),""),IF($B63="Last",IF(COUNTIFS(Metrics!$A$5:$A$204,$A63,Metrics!$C$5:$C$204,$F$7)=0,"",SUMIFS(Metrics!$E$5:$E$204,Metrics!$A$5:$A$204,$A63,Metrics!$C$5:$C$204,$F$7)),SUMIFS(Metrics!$E$5:$E$204,Metrics!$A$5:$A$204,$A63,Metrics!$C$5:$C$204,"&gt;="&amp;$C$6,Metrics!$C$5:$C$204,"&lt;="&amp;$F$7))))</f>
        <v/>
      </c>
      <c r="H63" s="11">
        <f>IF($A63="","",IF($B63="Avg",IFERROR(AVERAGEIFS(Metrics!$D$5:$D$204,Metrics!$A$5:$A$204,$A63,Metrics!$C$5:$C$204,"&gt;="&amp;$C$6,Metrics!$C$5:$C$204,"&lt;="&amp;$F$7),""),IF($B63="Last",IF(COUNTIFS(Metrics!$A$5:$A$204,$A63,Metrics!$C$5:$C$204,$F$7)=0,"",SUMIFS(Metrics!$D$5:$D$204,Metrics!$A$5:$A$204,$A63,Metrics!$C$5:$C$204,$F$7)),SUMIFS(Metrics!$D$5:$D$204,Metrics!$A$5:$A$204,$A63,Metrics!$C$5:$C$204,"&gt;="&amp;$C$6,Metrics!$C$5:$C$204,"&lt;="&amp;$F$7))))</f>
        <v/>
      </c>
      <c r="I63" s="9">
        <f>IF($A63="","",IF($H63=0,"",(($G63-$H63)/ABS($H63))*IF(IFERROR(INDEX(Metrics!$F$5:$F$204,MATCH($A63,Metrics!$A$5:$A$204,0)),"Higher")="Lower",-1,1)))</f>
        <v/>
      </c>
      <c r="J63" s="10">
        <f>IF($A63="","",IF($I63="","",IF($I63&gt;=0.05,"Ahead",IF($I63&gt;=-0.05,"On track","Behind"))))</f>
        <v/>
      </c>
    </row>
    <row r="64">
      <c r="A64" s="7" t="n"/>
      <c r="B64" s="7" t="n"/>
      <c r="C64" s="11">
        <f>IF($A64="","",IF($B64="Avg",IFERROR(AVERAGEIFS(Metrics!$E$5:$E$204,Metrics!$A$5:$A$204,$A64,Metrics!$C$5:$C$204,"&gt;="&amp;C$6,Metrics!$C$5:$C$204,"&lt;="&amp;C$7),""),IF($B64="Last",IF(COUNTIFS(Metrics!$A$5:$A$204,$A64,Metrics!$C$5:$C$204,C$7)=0,"",SUMIFS(Metrics!$E$5:$E$204,Metrics!$A$5:$A$204,$A64,Metrics!$C$5:$C$204,C$7)),SUMIFS(Metrics!$E$5:$E$204,Metrics!$A$5:$A$204,$A64,Metrics!$C$5:$C$204,"&gt;="&amp;C$6,Metrics!$C$5:$C$204,"&lt;="&amp;C$7))))</f>
        <v/>
      </c>
      <c r="D64" s="11">
        <f>IF($A64="","",IF($B64="Avg",IFERROR(AVERAGEIFS(Metrics!$E$5:$E$204,Metrics!$A$5:$A$204,$A64,Metrics!$C$5:$C$204,"&gt;="&amp;D$6,Metrics!$C$5:$C$204,"&lt;="&amp;D$7),""),IF($B64="Last",IF(COUNTIFS(Metrics!$A$5:$A$204,$A64,Metrics!$C$5:$C$204,D$7)=0,"",SUMIFS(Metrics!$E$5:$E$204,Metrics!$A$5:$A$204,$A64,Metrics!$C$5:$C$204,D$7)),SUMIFS(Metrics!$E$5:$E$204,Metrics!$A$5:$A$204,$A64,Metrics!$C$5:$C$204,"&gt;="&amp;D$6,Metrics!$C$5:$C$204,"&lt;="&amp;D$7))))</f>
        <v/>
      </c>
      <c r="E64" s="11">
        <f>IF($A64="","",IF($B64="Avg",IFERROR(AVERAGEIFS(Metrics!$E$5:$E$204,Metrics!$A$5:$A$204,$A64,Metrics!$C$5:$C$204,"&gt;="&amp;E$6,Metrics!$C$5:$C$204,"&lt;="&amp;E$7),""),IF($B64="Last",IF(COUNTIFS(Metrics!$A$5:$A$204,$A64,Metrics!$C$5:$C$204,E$7)=0,"",SUMIFS(Metrics!$E$5:$E$204,Metrics!$A$5:$A$204,$A64,Metrics!$C$5:$C$204,E$7)),SUMIFS(Metrics!$E$5:$E$204,Metrics!$A$5:$A$204,$A64,Metrics!$C$5:$C$204,"&gt;="&amp;E$6,Metrics!$C$5:$C$204,"&lt;="&amp;E$7))))</f>
        <v/>
      </c>
      <c r="F64" s="11">
        <f>IF($A64="","",IF($B64="Avg",IFERROR(AVERAGEIFS(Metrics!$E$5:$E$204,Metrics!$A$5:$A$204,$A64,Metrics!$C$5:$C$204,"&gt;="&amp;F$6,Metrics!$C$5:$C$204,"&lt;="&amp;F$7),""),IF($B64="Last",IF(COUNTIFS(Metrics!$A$5:$A$204,$A64,Metrics!$C$5:$C$204,F$7)=0,"",SUMIFS(Metrics!$E$5:$E$204,Metrics!$A$5:$A$204,$A64,Metrics!$C$5:$C$204,F$7)),SUMIFS(Metrics!$E$5:$E$204,Metrics!$A$5:$A$204,$A64,Metrics!$C$5:$C$204,"&gt;="&amp;F$6,Metrics!$C$5:$C$204,"&lt;="&amp;F$7))))</f>
        <v/>
      </c>
      <c r="G64" s="18">
        <f>IF($A64="","",IF($B64="Avg",IFERROR(AVERAGEIFS(Metrics!$E$5:$E$204,Metrics!$A$5:$A$204,$A64,Metrics!$C$5:$C$204,"&gt;="&amp;$C$6,Metrics!$C$5:$C$204,"&lt;="&amp;$F$7),""),IF($B64="Last",IF(COUNTIFS(Metrics!$A$5:$A$204,$A64,Metrics!$C$5:$C$204,$F$7)=0,"",SUMIFS(Metrics!$E$5:$E$204,Metrics!$A$5:$A$204,$A64,Metrics!$C$5:$C$204,$F$7)),SUMIFS(Metrics!$E$5:$E$204,Metrics!$A$5:$A$204,$A64,Metrics!$C$5:$C$204,"&gt;="&amp;$C$6,Metrics!$C$5:$C$204,"&lt;="&amp;$F$7))))</f>
        <v/>
      </c>
      <c r="H64" s="11">
        <f>IF($A64="","",IF($B64="Avg",IFERROR(AVERAGEIFS(Metrics!$D$5:$D$204,Metrics!$A$5:$A$204,$A64,Metrics!$C$5:$C$204,"&gt;="&amp;$C$6,Metrics!$C$5:$C$204,"&lt;="&amp;$F$7),""),IF($B64="Last",IF(COUNTIFS(Metrics!$A$5:$A$204,$A64,Metrics!$C$5:$C$204,$F$7)=0,"",SUMIFS(Metrics!$D$5:$D$204,Metrics!$A$5:$A$204,$A64,Metrics!$C$5:$C$204,$F$7)),SUMIFS(Metrics!$D$5:$D$204,Metrics!$A$5:$A$204,$A64,Metrics!$C$5:$C$204,"&gt;="&amp;$C$6,Metrics!$C$5:$C$204,"&lt;="&amp;$F$7))))</f>
        <v/>
      </c>
      <c r="I64" s="9">
        <f>IF($A64="","",IF($H64=0,"",(($G64-$H64)/ABS($H64))*IF(IFERROR(INDEX(Metrics!$F$5:$F$204,MATCH($A64,Metrics!$A$5:$A$204,0)),"Higher")="Lower",-1,1)))</f>
        <v/>
      </c>
      <c r="J64" s="10">
        <f>IF($A64="","",IF($I64="","",IF($I64&gt;=0.05,"Ahead",IF($I64&gt;=-0.05,"On track","Behind"))))</f>
        <v/>
      </c>
    </row>
    <row r="65">
      <c r="A65" s="7" t="n"/>
      <c r="B65" s="7" t="n"/>
      <c r="C65" s="11">
        <f>IF($A65="","",IF($B65="Avg",IFERROR(AVERAGEIFS(Metrics!$E$5:$E$204,Metrics!$A$5:$A$204,$A65,Metrics!$C$5:$C$204,"&gt;="&amp;C$6,Metrics!$C$5:$C$204,"&lt;="&amp;C$7),""),IF($B65="Last",IF(COUNTIFS(Metrics!$A$5:$A$204,$A65,Metrics!$C$5:$C$204,C$7)=0,"",SUMIFS(Metrics!$E$5:$E$204,Metrics!$A$5:$A$204,$A65,Metrics!$C$5:$C$204,C$7)),SUMIFS(Metrics!$E$5:$E$204,Metrics!$A$5:$A$204,$A65,Metrics!$C$5:$C$204,"&gt;="&amp;C$6,Metrics!$C$5:$C$204,"&lt;="&amp;C$7))))</f>
        <v/>
      </c>
      <c r="D65" s="11">
        <f>IF($A65="","",IF($B65="Avg",IFERROR(AVERAGEIFS(Metrics!$E$5:$E$204,Metrics!$A$5:$A$204,$A65,Metrics!$C$5:$C$204,"&gt;="&amp;D$6,Metrics!$C$5:$C$204,"&lt;="&amp;D$7),""),IF($B65="Last",IF(COUNTIFS(Metrics!$A$5:$A$204,$A65,Metrics!$C$5:$C$204,D$7)=0,"",SUMIFS(Metrics!$E$5:$E$204,Metrics!$A$5:$A$204,$A65,Metrics!$C$5:$C$204,D$7)),SUMIFS(Metrics!$E$5:$E$204,Metrics!$A$5:$A$204,$A65,Metrics!$C$5:$C$204,"&gt;="&amp;D$6,Metrics!$C$5:$C$204,"&lt;="&amp;D$7))))</f>
        <v/>
      </c>
      <c r="E65" s="11">
        <f>IF($A65="","",IF($B65="Avg",IFERROR(AVERAGEIFS(Metrics!$E$5:$E$204,Metrics!$A$5:$A$204,$A65,Metrics!$C$5:$C$204,"&gt;="&amp;E$6,Metrics!$C$5:$C$204,"&lt;="&amp;E$7),""),IF($B65="Last",IF(COUNTIFS(Metrics!$A$5:$A$204,$A65,Metrics!$C$5:$C$204,E$7)=0,"",SUMIFS(Metrics!$E$5:$E$204,Metrics!$A$5:$A$204,$A65,Metrics!$C$5:$C$204,E$7)),SUMIFS(Metrics!$E$5:$E$204,Metrics!$A$5:$A$204,$A65,Metrics!$C$5:$C$204,"&gt;="&amp;E$6,Metrics!$C$5:$C$204,"&lt;="&amp;E$7))))</f>
        <v/>
      </c>
      <c r="F65" s="11">
        <f>IF($A65="","",IF($B65="Avg",IFERROR(AVERAGEIFS(Metrics!$E$5:$E$204,Metrics!$A$5:$A$204,$A65,Metrics!$C$5:$C$204,"&gt;="&amp;F$6,Metrics!$C$5:$C$204,"&lt;="&amp;F$7),""),IF($B65="Last",IF(COUNTIFS(Metrics!$A$5:$A$204,$A65,Metrics!$C$5:$C$204,F$7)=0,"",SUMIFS(Metrics!$E$5:$E$204,Metrics!$A$5:$A$204,$A65,Metrics!$C$5:$C$204,F$7)),SUMIFS(Metrics!$E$5:$E$204,Metrics!$A$5:$A$204,$A65,Metrics!$C$5:$C$204,"&gt;="&amp;F$6,Metrics!$C$5:$C$204,"&lt;="&amp;F$7))))</f>
        <v/>
      </c>
      <c r="G65" s="18">
        <f>IF($A65="","",IF($B65="Avg",IFERROR(AVERAGEIFS(Metrics!$E$5:$E$204,Metrics!$A$5:$A$204,$A65,Metrics!$C$5:$C$204,"&gt;="&amp;$C$6,Metrics!$C$5:$C$204,"&lt;="&amp;$F$7),""),IF($B65="Last",IF(COUNTIFS(Metrics!$A$5:$A$204,$A65,Metrics!$C$5:$C$204,$F$7)=0,"",SUMIFS(Metrics!$E$5:$E$204,Metrics!$A$5:$A$204,$A65,Metrics!$C$5:$C$204,$F$7)),SUMIFS(Metrics!$E$5:$E$204,Metrics!$A$5:$A$204,$A65,Metrics!$C$5:$C$204,"&gt;="&amp;$C$6,Metrics!$C$5:$C$204,"&lt;="&amp;$F$7))))</f>
        <v/>
      </c>
      <c r="H65" s="11">
        <f>IF($A65="","",IF($B65="Avg",IFERROR(AVERAGEIFS(Metrics!$D$5:$D$204,Metrics!$A$5:$A$204,$A65,Metrics!$C$5:$C$204,"&gt;="&amp;$C$6,Metrics!$C$5:$C$204,"&lt;="&amp;$F$7),""),IF($B65="Last",IF(COUNTIFS(Metrics!$A$5:$A$204,$A65,Metrics!$C$5:$C$204,$F$7)=0,"",SUMIFS(Metrics!$D$5:$D$204,Metrics!$A$5:$A$204,$A65,Metrics!$C$5:$C$204,$F$7)),SUMIFS(Metrics!$D$5:$D$204,Metrics!$A$5:$A$204,$A65,Metrics!$C$5:$C$204,"&gt;="&amp;$C$6,Metrics!$C$5:$C$204,"&lt;="&amp;$F$7))))</f>
        <v/>
      </c>
      <c r="I65" s="9">
        <f>IF($A65="","",IF($H65=0,"",(($G65-$H65)/ABS($H65))*IF(IFERROR(INDEX(Metrics!$F$5:$F$204,MATCH($A65,Metrics!$A$5:$A$204,0)),"Higher")="Lower",-1,1)))</f>
        <v/>
      </c>
      <c r="J65" s="10">
        <f>IF($A65="","",IF($I65="","",IF($I65&gt;=0.05,"Ahead",IF($I65&gt;=-0.05,"On track","Behind"))))</f>
        <v/>
      </c>
    </row>
    <row r="66">
      <c r="A66" s="7" t="n"/>
      <c r="B66" s="7" t="n"/>
      <c r="C66" s="11">
        <f>IF($A66="","",IF($B66="Avg",IFERROR(AVERAGEIFS(Metrics!$E$5:$E$204,Metrics!$A$5:$A$204,$A66,Metrics!$C$5:$C$204,"&gt;="&amp;C$6,Metrics!$C$5:$C$204,"&lt;="&amp;C$7),""),IF($B66="Last",IF(COUNTIFS(Metrics!$A$5:$A$204,$A66,Metrics!$C$5:$C$204,C$7)=0,"",SUMIFS(Metrics!$E$5:$E$204,Metrics!$A$5:$A$204,$A66,Metrics!$C$5:$C$204,C$7)),SUMIFS(Metrics!$E$5:$E$204,Metrics!$A$5:$A$204,$A66,Metrics!$C$5:$C$204,"&gt;="&amp;C$6,Metrics!$C$5:$C$204,"&lt;="&amp;C$7))))</f>
        <v/>
      </c>
      <c r="D66" s="11">
        <f>IF($A66="","",IF($B66="Avg",IFERROR(AVERAGEIFS(Metrics!$E$5:$E$204,Metrics!$A$5:$A$204,$A66,Metrics!$C$5:$C$204,"&gt;="&amp;D$6,Metrics!$C$5:$C$204,"&lt;="&amp;D$7),""),IF($B66="Last",IF(COUNTIFS(Metrics!$A$5:$A$204,$A66,Metrics!$C$5:$C$204,D$7)=0,"",SUMIFS(Metrics!$E$5:$E$204,Metrics!$A$5:$A$204,$A66,Metrics!$C$5:$C$204,D$7)),SUMIFS(Metrics!$E$5:$E$204,Metrics!$A$5:$A$204,$A66,Metrics!$C$5:$C$204,"&gt;="&amp;D$6,Metrics!$C$5:$C$204,"&lt;="&amp;D$7))))</f>
        <v/>
      </c>
      <c r="E66" s="11">
        <f>IF($A66="","",IF($B66="Avg",IFERROR(AVERAGEIFS(Metrics!$E$5:$E$204,Metrics!$A$5:$A$204,$A66,Metrics!$C$5:$C$204,"&gt;="&amp;E$6,Metrics!$C$5:$C$204,"&lt;="&amp;E$7),""),IF($B66="Last",IF(COUNTIFS(Metrics!$A$5:$A$204,$A66,Metrics!$C$5:$C$204,E$7)=0,"",SUMIFS(Metrics!$E$5:$E$204,Metrics!$A$5:$A$204,$A66,Metrics!$C$5:$C$204,E$7)),SUMIFS(Metrics!$E$5:$E$204,Metrics!$A$5:$A$204,$A66,Metrics!$C$5:$C$204,"&gt;="&amp;E$6,Metrics!$C$5:$C$204,"&lt;="&amp;E$7))))</f>
        <v/>
      </c>
      <c r="F66" s="11">
        <f>IF($A66="","",IF($B66="Avg",IFERROR(AVERAGEIFS(Metrics!$E$5:$E$204,Metrics!$A$5:$A$204,$A66,Metrics!$C$5:$C$204,"&gt;="&amp;F$6,Metrics!$C$5:$C$204,"&lt;="&amp;F$7),""),IF($B66="Last",IF(COUNTIFS(Metrics!$A$5:$A$204,$A66,Metrics!$C$5:$C$204,F$7)=0,"",SUMIFS(Metrics!$E$5:$E$204,Metrics!$A$5:$A$204,$A66,Metrics!$C$5:$C$204,F$7)),SUMIFS(Metrics!$E$5:$E$204,Metrics!$A$5:$A$204,$A66,Metrics!$C$5:$C$204,"&gt;="&amp;F$6,Metrics!$C$5:$C$204,"&lt;="&amp;F$7))))</f>
        <v/>
      </c>
      <c r="G66" s="18">
        <f>IF($A66="","",IF($B66="Avg",IFERROR(AVERAGEIFS(Metrics!$E$5:$E$204,Metrics!$A$5:$A$204,$A66,Metrics!$C$5:$C$204,"&gt;="&amp;$C$6,Metrics!$C$5:$C$204,"&lt;="&amp;$F$7),""),IF($B66="Last",IF(COUNTIFS(Metrics!$A$5:$A$204,$A66,Metrics!$C$5:$C$204,$F$7)=0,"",SUMIFS(Metrics!$E$5:$E$204,Metrics!$A$5:$A$204,$A66,Metrics!$C$5:$C$204,$F$7)),SUMIFS(Metrics!$E$5:$E$204,Metrics!$A$5:$A$204,$A66,Metrics!$C$5:$C$204,"&gt;="&amp;$C$6,Metrics!$C$5:$C$204,"&lt;="&amp;$F$7))))</f>
        <v/>
      </c>
      <c r="H66" s="11">
        <f>IF($A66="","",IF($B66="Avg",IFERROR(AVERAGEIFS(Metrics!$D$5:$D$204,Metrics!$A$5:$A$204,$A66,Metrics!$C$5:$C$204,"&gt;="&amp;$C$6,Metrics!$C$5:$C$204,"&lt;="&amp;$F$7),""),IF($B66="Last",IF(COUNTIFS(Metrics!$A$5:$A$204,$A66,Metrics!$C$5:$C$204,$F$7)=0,"",SUMIFS(Metrics!$D$5:$D$204,Metrics!$A$5:$A$204,$A66,Metrics!$C$5:$C$204,$F$7)),SUMIFS(Metrics!$D$5:$D$204,Metrics!$A$5:$A$204,$A66,Metrics!$C$5:$C$204,"&gt;="&amp;$C$6,Metrics!$C$5:$C$204,"&lt;="&amp;$F$7))))</f>
        <v/>
      </c>
      <c r="I66" s="9">
        <f>IF($A66="","",IF($H66=0,"",(($G66-$H66)/ABS($H66))*IF(IFERROR(INDEX(Metrics!$F$5:$F$204,MATCH($A66,Metrics!$A$5:$A$204,0)),"Higher")="Lower",-1,1)))</f>
        <v/>
      </c>
      <c r="J66" s="10">
        <f>IF($A66="","",IF($I66="","",IF($I66&gt;=0.05,"Ahead",IF($I66&gt;=-0.05,"On track","Behind"))))</f>
        <v/>
      </c>
    </row>
    <row r="67">
      <c r="A67" s="7" t="n"/>
      <c r="B67" s="7" t="n"/>
      <c r="C67" s="11">
        <f>IF($A67="","",IF($B67="Avg",IFERROR(AVERAGEIFS(Metrics!$E$5:$E$204,Metrics!$A$5:$A$204,$A67,Metrics!$C$5:$C$204,"&gt;="&amp;C$6,Metrics!$C$5:$C$204,"&lt;="&amp;C$7),""),IF($B67="Last",IF(COUNTIFS(Metrics!$A$5:$A$204,$A67,Metrics!$C$5:$C$204,C$7)=0,"",SUMIFS(Metrics!$E$5:$E$204,Metrics!$A$5:$A$204,$A67,Metrics!$C$5:$C$204,C$7)),SUMIFS(Metrics!$E$5:$E$204,Metrics!$A$5:$A$204,$A67,Metrics!$C$5:$C$204,"&gt;="&amp;C$6,Metrics!$C$5:$C$204,"&lt;="&amp;C$7))))</f>
        <v/>
      </c>
      <c r="D67" s="11">
        <f>IF($A67="","",IF($B67="Avg",IFERROR(AVERAGEIFS(Metrics!$E$5:$E$204,Metrics!$A$5:$A$204,$A67,Metrics!$C$5:$C$204,"&gt;="&amp;D$6,Metrics!$C$5:$C$204,"&lt;="&amp;D$7),""),IF($B67="Last",IF(COUNTIFS(Metrics!$A$5:$A$204,$A67,Metrics!$C$5:$C$204,D$7)=0,"",SUMIFS(Metrics!$E$5:$E$204,Metrics!$A$5:$A$204,$A67,Metrics!$C$5:$C$204,D$7)),SUMIFS(Metrics!$E$5:$E$204,Metrics!$A$5:$A$204,$A67,Metrics!$C$5:$C$204,"&gt;="&amp;D$6,Metrics!$C$5:$C$204,"&lt;="&amp;D$7))))</f>
        <v/>
      </c>
      <c r="E67" s="11">
        <f>IF($A67="","",IF($B67="Avg",IFERROR(AVERAGEIFS(Metrics!$E$5:$E$204,Metrics!$A$5:$A$204,$A67,Metrics!$C$5:$C$204,"&gt;="&amp;E$6,Metrics!$C$5:$C$204,"&lt;="&amp;E$7),""),IF($B67="Last",IF(COUNTIFS(Metrics!$A$5:$A$204,$A67,Metrics!$C$5:$C$204,E$7)=0,"",SUMIFS(Metrics!$E$5:$E$204,Metrics!$A$5:$A$204,$A67,Metrics!$C$5:$C$204,E$7)),SUMIFS(Metrics!$E$5:$E$204,Metrics!$A$5:$A$204,$A67,Metrics!$C$5:$C$204,"&gt;="&amp;E$6,Metrics!$C$5:$C$204,"&lt;="&amp;E$7))))</f>
        <v/>
      </c>
      <c r="F67" s="11">
        <f>IF($A67="","",IF($B67="Avg",IFERROR(AVERAGEIFS(Metrics!$E$5:$E$204,Metrics!$A$5:$A$204,$A67,Metrics!$C$5:$C$204,"&gt;="&amp;F$6,Metrics!$C$5:$C$204,"&lt;="&amp;F$7),""),IF($B67="Last",IF(COUNTIFS(Metrics!$A$5:$A$204,$A67,Metrics!$C$5:$C$204,F$7)=0,"",SUMIFS(Metrics!$E$5:$E$204,Metrics!$A$5:$A$204,$A67,Metrics!$C$5:$C$204,F$7)),SUMIFS(Metrics!$E$5:$E$204,Metrics!$A$5:$A$204,$A67,Metrics!$C$5:$C$204,"&gt;="&amp;F$6,Metrics!$C$5:$C$204,"&lt;="&amp;F$7))))</f>
        <v/>
      </c>
      <c r="G67" s="18">
        <f>IF($A67="","",IF($B67="Avg",IFERROR(AVERAGEIFS(Metrics!$E$5:$E$204,Metrics!$A$5:$A$204,$A67,Metrics!$C$5:$C$204,"&gt;="&amp;$C$6,Metrics!$C$5:$C$204,"&lt;="&amp;$F$7),""),IF($B67="Last",IF(COUNTIFS(Metrics!$A$5:$A$204,$A67,Metrics!$C$5:$C$204,$F$7)=0,"",SUMIFS(Metrics!$E$5:$E$204,Metrics!$A$5:$A$204,$A67,Metrics!$C$5:$C$204,$F$7)),SUMIFS(Metrics!$E$5:$E$204,Metrics!$A$5:$A$204,$A67,Metrics!$C$5:$C$204,"&gt;="&amp;$C$6,Metrics!$C$5:$C$204,"&lt;="&amp;$F$7))))</f>
        <v/>
      </c>
      <c r="H67" s="11">
        <f>IF($A67="","",IF($B67="Avg",IFERROR(AVERAGEIFS(Metrics!$D$5:$D$204,Metrics!$A$5:$A$204,$A67,Metrics!$C$5:$C$204,"&gt;="&amp;$C$6,Metrics!$C$5:$C$204,"&lt;="&amp;$F$7),""),IF($B67="Last",IF(COUNTIFS(Metrics!$A$5:$A$204,$A67,Metrics!$C$5:$C$204,$F$7)=0,"",SUMIFS(Metrics!$D$5:$D$204,Metrics!$A$5:$A$204,$A67,Metrics!$C$5:$C$204,$F$7)),SUMIFS(Metrics!$D$5:$D$204,Metrics!$A$5:$A$204,$A67,Metrics!$C$5:$C$204,"&gt;="&amp;$C$6,Metrics!$C$5:$C$204,"&lt;="&amp;$F$7))))</f>
        <v/>
      </c>
      <c r="I67" s="9">
        <f>IF($A67="","",IF($H67=0,"",(($G67-$H67)/ABS($H67))*IF(IFERROR(INDEX(Metrics!$F$5:$F$204,MATCH($A67,Metrics!$A$5:$A$204,0)),"Higher")="Lower",-1,1)))</f>
        <v/>
      </c>
      <c r="J67" s="10">
        <f>IF($A67="","",IF($I67="","",IF($I67&gt;=0.05,"Ahead",IF($I67&gt;=-0.05,"On track","Behind"))))</f>
        <v/>
      </c>
    </row>
    <row r="68">
      <c r="A68" s="7" t="n"/>
      <c r="B68" s="7" t="n"/>
      <c r="C68" s="11">
        <f>IF($A68="","",IF($B68="Avg",IFERROR(AVERAGEIFS(Metrics!$E$5:$E$204,Metrics!$A$5:$A$204,$A68,Metrics!$C$5:$C$204,"&gt;="&amp;C$6,Metrics!$C$5:$C$204,"&lt;="&amp;C$7),""),IF($B68="Last",IF(COUNTIFS(Metrics!$A$5:$A$204,$A68,Metrics!$C$5:$C$204,C$7)=0,"",SUMIFS(Metrics!$E$5:$E$204,Metrics!$A$5:$A$204,$A68,Metrics!$C$5:$C$204,C$7)),SUMIFS(Metrics!$E$5:$E$204,Metrics!$A$5:$A$204,$A68,Metrics!$C$5:$C$204,"&gt;="&amp;C$6,Metrics!$C$5:$C$204,"&lt;="&amp;C$7))))</f>
        <v/>
      </c>
      <c r="D68" s="11">
        <f>IF($A68="","",IF($B68="Avg",IFERROR(AVERAGEIFS(Metrics!$E$5:$E$204,Metrics!$A$5:$A$204,$A68,Metrics!$C$5:$C$204,"&gt;="&amp;D$6,Metrics!$C$5:$C$204,"&lt;="&amp;D$7),""),IF($B68="Last",IF(COUNTIFS(Metrics!$A$5:$A$204,$A68,Metrics!$C$5:$C$204,D$7)=0,"",SUMIFS(Metrics!$E$5:$E$204,Metrics!$A$5:$A$204,$A68,Metrics!$C$5:$C$204,D$7)),SUMIFS(Metrics!$E$5:$E$204,Metrics!$A$5:$A$204,$A68,Metrics!$C$5:$C$204,"&gt;="&amp;D$6,Metrics!$C$5:$C$204,"&lt;="&amp;D$7))))</f>
        <v/>
      </c>
      <c r="E68" s="11">
        <f>IF($A68="","",IF($B68="Avg",IFERROR(AVERAGEIFS(Metrics!$E$5:$E$204,Metrics!$A$5:$A$204,$A68,Metrics!$C$5:$C$204,"&gt;="&amp;E$6,Metrics!$C$5:$C$204,"&lt;="&amp;E$7),""),IF($B68="Last",IF(COUNTIFS(Metrics!$A$5:$A$204,$A68,Metrics!$C$5:$C$204,E$7)=0,"",SUMIFS(Metrics!$E$5:$E$204,Metrics!$A$5:$A$204,$A68,Metrics!$C$5:$C$204,E$7)),SUMIFS(Metrics!$E$5:$E$204,Metrics!$A$5:$A$204,$A68,Metrics!$C$5:$C$204,"&gt;="&amp;E$6,Metrics!$C$5:$C$204,"&lt;="&amp;E$7))))</f>
        <v/>
      </c>
      <c r="F68" s="11">
        <f>IF($A68="","",IF($B68="Avg",IFERROR(AVERAGEIFS(Metrics!$E$5:$E$204,Metrics!$A$5:$A$204,$A68,Metrics!$C$5:$C$204,"&gt;="&amp;F$6,Metrics!$C$5:$C$204,"&lt;="&amp;F$7),""),IF($B68="Last",IF(COUNTIFS(Metrics!$A$5:$A$204,$A68,Metrics!$C$5:$C$204,F$7)=0,"",SUMIFS(Metrics!$E$5:$E$204,Metrics!$A$5:$A$204,$A68,Metrics!$C$5:$C$204,F$7)),SUMIFS(Metrics!$E$5:$E$204,Metrics!$A$5:$A$204,$A68,Metrics!$C$5:$C$204,"&gt;="&amp;F$6,Metrics!$C$5:$C$204,"&lt;="&amp;F$7))))</f>
        <v/>
      </c>
      <c r="G68" s="18">
        <f>IF($A68="","",IF($B68="Avg",IFERROR(AVERAGEIFS(Metrics!$E$5:$E$204,Metrics!$A$5:$A$204,$A68,Metrics!$C$5:$C$204,"&gt;="&amp;$C$6,Metrics!$C$5:$C$204,"&lt;="&amp;$F$7),""),IF($B68="Last",IF(COUNTIFS(Metrics!$A$5:$A$204,$A68,Metrics!$C$5:$C$204,$F$7)=0,"",SUMIFS(Metrics!$E$5:$E$204,Metrics!$A$5:$A$204,$A68,Metrics!$C$5:$C$204,$F$7)),SUMIFS(Metrics!$E$5:$E$204,Metrics!$A$5:$A$204,$A68,Metrics!$C$5:$C$204,"&gt;="&amp;$C$6,Metrics!$C$5:$C$204,"&lt;="&amp;$F$7))))</f>
        <v/>
      </c>
      <c r="H68" s="11">
        <f>IF($A68="","",IF($B68="Avg",IFERROR(AVERAGEIFS(Metrics!$D$5:$D$204,Metrics!$A$5:$A$204,$A68,Metrics!$C$5:$C$204,"&gt;="&amp;$C$6,Metrics!$C$5:$C$204,"&lt;="&amp;$F$7),""),IF($B68="Last",IF(COUNTIFS(Metrics!$A$5:$A$204,$A68,Metrics!$C$5:$C$204,$F$7)=0,"",SUMIFS(Metrics!$D$5:$D$204,Metrics!$A$5:$A$204,$A68,Metrics!$C$5:$C$204,$F$7)),SUMIFS(Metrics!$D$5:$D$204,Metrics!$A$5:$A$204,$A68,Metrics!$C$5:$C$204,"&gt;="&amp;$C$6,Metrics!$C$5:$C$204,"&lt;="&amp;$F$7))))</f>
        <v/>
      </c>
      <c r="I68" s="9">
        <f>IF($A68="","",IF($H68=0,"",(($G68-$H68)/ABS($H68))*IF(IFERROR(INDEX(Metrics!$F$5:$F$204,MATCH($A68,Metrics!$A$5:$A$204,0)),"Higher")="Lower",-1,1)))</f>
        <v/>
      </c>
      <c r="J68" s="10">
        <f>IF($A68="","",IF($I68="","",IF($I68&gt;=0.05,"Ahead",IF($I68&gt;=-0.05,"On track","Behind"))))</f>
        <v/>
      </c>
    </row>
    <row r="69">
      <c r="A69" s="7" t="n"/>
      <c r="B69" s="7" t="n"/>
      <c r="C69" s="11">
        <f>IF($A69="","",IF($B69="Avg",IFERROR(AVERAGEIFS(Metrics!$E$5:$E$204,Metrics!$A$5:$A$204,$A69,Metrics!$C$5:$C$204,"&gt;="&amp;C$6,Metrics!$C$5:$C$204,"&lt;="&amp;C$7),""),IF($B69="Last",IF(COUNTIFS(Metrics!$A$5:$A$204,$A69,Metrics!$C$5:$C$204,C$7)=0,"",SUMIFS(Metrics!$E$5:$E$204,Metrics!$A$5:$A$204,$A69,Metrics!$C$5:$C$204,C$7)),SUMIFS(Metrics!$E$5:$E$204,Metrics!$A$5:$A$204,$A69,Metrics!$C$5:$C$204,"&gt;="&amp;C$6,Metrics!$C$5:$C$204,"&lt;="&amp;C$7))))</f>
        <v/>
      </c>
      <c r="D69" s="11">
        <f>IF($A69="","",IF($B69="Avg",IFERROR(AVERAGEIFS(Metrics!$E$5:$E$204,Metrics!$A$5:$A$204,$A69,Metrics!$C$5:$C$204,"&gt;="&amp;D$6,Metrics!$C$5:$C$204,"&lt;="&amp;D$7),""),IF($B69="Last",IF(COUNTIFS(Metrics!$A$5:$A$204,$A69,Metrics!$C$5:$C$204,D$7)=0,"",SUMIFS(Metrics!$E$5:$E$204,Metrics!$A$5:$A$204,$A69,Metrics!$C$5:$C$204,D$7)),SUMIFS(Metrics!$E$5:$E$204,Metrics!$A$5:$A$204,$A69,Metrics!$C$5:$C$204,"&gt;="&amp;D$6,Metrics!$C$5:$C$204,"&lt;="&amp;D$7))))</f>
        <v/>
      </c>
      <c r="E69" s="11">
        <f>IF($A69="","",IF($B69="Avg",IFERROR(AVERAGEIFS(Metrics!$E$5:$E$204,Metrics!$A$5:$A$204,$A69,Metrics!$C$5:$C$204,"&gt;="&amp;E$6,Metrics!$C$5:$C$204,"&lt;="&amp;E$7),""),IF($B69="Last",IF(COUNTIFS(Metrics!$A$5:$A$204,$A69,Metrics!$C$5:$C$204,E$7)=0,"",SUMIFS(Metrics!$E$5:$E$204,Metrics!$A$5:$A$204,$A69,Metrics!$C$5:$C$204,E$7)),SUMIFS(Metrics!$E$5:$E$204,Metrics!$A$5:$A$204,$A69,Metrics!$C$5:$C$204,"&gt;="&amp;E$6,Metrics!$C$5:$C$204,"&lt;="&amp;E$7))))</f>
        <v/>
      </c>
      <c r="F69" s="11">
        <f>IF($A69="","",IF($B69="Avg",IFERROR(AVERAGEIFS(Metrics!$E$5:$E$204,Metrics!$A$5:$A$204,$A69,Metrics!$C$5:$C$204,"&gt;="&amp;F$6,Metrics!$C$5:$C$204,"&lt;="&amp;F$7),""),IF($B69="Last",IF(COUNTIFS(Metrics!$A$5:$A$204,$A69,Metrics!$C$5:$C$204,F$7)=0,"",SUMIFS(Metrics!$E$5:$E$204,Metrics!$A$5:$A$204,$A69,Metrics!$C$5:$C$204,F$7)),SUMIFS(Metrics!$E$5:$E$204,Metrics!$A$5:$A$204,$A69,Metrics!$C$5:$C$204,"&gt;="&amp;F$6,Metrics!$C$5:$C$204,"&lt;="&amp;F$7))))</f>
        <v/>
      </c>
      <c r="G69" s="18">
        <f>IF($A69="","",IF($B69="Avg",IFERROR(AVERAGEIFS(Metrics!$E$5:$E$204,Metrics!$A$5:$A$204,$A69,Metrics!$C$5:$C$204,"&gt;="&amp;$C$6,Metrics!$C$5:$C$204,"&lt;="&amp;$F$7),""),IF($B69="Last",IF(COUNTIFS(Metrics!$A$5:$A$204,$A69,Metrics!$C$5:$C$204,$F$7)=0,"",SUMIFS(Metrics!$E$5:$E$204,Metrics!$A$5:$A$204,$A69,Metrics!$C$5:$C$204,$F$7)),SUMIFS(Metrics!$E$5:$E$204,Metrics!$A$5:$A$204,$A69,Metrics!$C$5:$C$204,"&gt;="&amp;$C$6,Metrics!$C$5:$C$204,"&lt;="&amp;$F$7))))</f>
        <v/>
      </c>
      <c r="H69" s="11">
        <f>IF($A69="","",IF($B69="Avg",IFERROR(AVERAGEIFS(Metrics!$D$5:$D$204,Metrics!$A$5:$A$204,$A69,Metrics!$C$5:$C$204,"&gt;="&amp;$C$6,Metrics!$C$5:$C$204,"&lt;="&amp;$F$7),""),IF($B69="Last",IF(COUNTIFS(Metrics!$A$5:$A$204,$A69,Metrics!$C$5:$C$204,$F$7)=0,"",SUMIFS(Metrics!$D$5:$D$204,Metrics!$A$5:$A$204,$A69,Metrics!$C$5:$C$204,$F$7)),SUMIFS(Metrics!$D$5:$D$204,Metrics!$A$5:$A$204,$A69,Metrics!$C$5:$C$204,"&gt;="&amp;$C$6,Metrics!$C$5:$C$204,"&lt;="&amp;$F$7))))</f>
        <v/>
      </c>
      <c r="I69" s="9">
        <f>IF($A69="","",IF($H69=0,"",(($G69-$H69)/ABS($H69))*IF(IFERROR(INDEX(Metrics!$F$5:$F$204,MATCH($A69,Metrics!$A$5:$A$204,0)),"Higher")="Lower",-1,1)))</f>
        <v/>
      </c>
      <c r="J69" s="10">
        <f>IF($A69="","",IF($I69="","",IF($I69&gt;=0.05,"Ahead",IF($I69&gt;=-0.05,"On track","Behind"))))</f>
        <v/>
      </c>
    </row>
    <row r="72">
      <c r="A72" s="6" t="inlineStr">
        <is>
          <t>Department</t>
        </is>
      </c>
      <c r="B72" s="6" t="inlineStr">
        <is>
          <t>Metrics tracked</t>
        </is>
      </c>
      <c r="C72" s="6" t="inlineStr">
        <is>
          <t>Ahead</t>
        </is>
      </c>
      <c r="D72" s="6" t="inlineStr">
        <is>
          <t>On track</t>
        </is>
      </c>
      <c r="E72" s="6" t="inlineStr">
        <is>
          <t>Behind</t>
        </is>
      </c>
      <c r="F72" s="6" t="inlineStr">
        <is>
          <t>On track or better</t>
        </is>
      </c>
      <c r="G72" s="6" t="inlineStr"/>
      <c r="H72" s="6" t="inlineStr"/>
      <c r="I72" s="6" t="inlineStr"/>
      <c r="J72" s="6" t="inlineStr"/>
    </row>
    <row r="73">
      <c r="A73" s="7" t="inlineStr">
        <is>
          <t>Revenue</t>
        </is>
      </c>
      <c r="B73" s="14">
        <f>IF($A73="","",COUNTIFS(Metrics!$L$5:$L$204,$A73))</f>
        <v/>
      </c>
      <c r="C73" s="14">
        <f>IF($A73="","",COUNTIFS(Metrics!$L$5:$L$204,$A73,Metrics!$H$5:$H$204,"Ahead"))</f>
        <v/>
      </c>
      <c r="D73" s="14">
        <f>IF($A73="","",COUNTIFS(Metrics!$L$5:$L$204,$A73,Metrics!$H$5:$H$204,"On track"))</f>
        <v/>
      </c>
      <c r="E73" s="14">
        <f>IF($A73="","",COUNTIFS(Metrics!$L$5:$L$204,$A73,Metrics!$H$5:$H$204,"Behind"))</f>
        <v/>
      </c>
      <c r="F73" s="9">
        <f>IF($A73="","",IFERROR(($C73+$D73)/$B73,0))</f>
        <v/>
      </c>
    </row>
    <row r="74">
      <c r="A74" s="7" t="inlineStr">
        <is>
          <t>G&amp;A</t>
        </is>
      </c>
      <c r="B74" s="14">
        <f>IF($A74="","",COUNTIFS(Metrics!$L$5:$L$204,$A74))</f>
        <v/>
      </c>
      <c r="C74" s="14">
        <f>IF($A74="","",COUNTIFS(Metrics!$L$5:$L$204,$A74,Metrics!$H$5:$H$204,"Ahead"))</f>
        <v/>
      </c>
      <c r="D74" s="14">
        <f>IF($A74="","",COUNTIFS(Metrics!$L$5:$L$204,$A74,Metrics!$H$5:$H$204,"On track"))</f>
        <v/>
      </c>
      <c r="E74" s="14">
        <f>IF($A74="","",COUNTIFS(Metrics!$L$5:$L$204,$A74,Metrics!$H$5:$H$204,"Behind"))</f>
        <v/>
      </c>
      <c r="F74" s="9">
        <f>IF($A74="","",IFERROR(($C74+$D74)/$B74,0))</f>
        <v/>
      </c>
    </row>
    <row r="75">
      <c r="A75" s="7" t="inlineStr">
        <is>
          <t>R&amp;D</t>
        </is>
      </c>
      <c r="B75" s="14">
        <f>IF($A75="","",COUNTIFS(Metrics!$L$5:$L$204,$A75))</f>
        <v/>
      </c>
      <c r="C75" s="14">
        <f>IF($A75="","",COUNTIFS(Metrics!$L$5:$L$204,$A75,Metrics!$H$5:$H$204,"Ahead"))</f>
        <v/>
      </c>
      <c r="D75" s="14">
        <f>IF($A75="","",COUNTIFS(Metrics!$L$5:$L$204,$A75,Metrics!$H$5:$H$204,"On track"))</f>
        <v/>
      </c>
      <c r="E75" s="14">
        <f>IF($A75="","",COUNTIFS(Metrics!$L$5:$L$204,$A75,Metrics!$H$5:$H$204,"Behind"))</f>
        <v/>
      </c>
      <c r="F75" s="9">
        <f>IF($A75="","",IFERROR(($C75+$D75)/$B75,0))</f>
        <v/>
      </c>
    </row>
    <row r="76">
      <c r="A76" s="7" t="n"/>
      <c r="B76" s="14">
        <f>IF($A76="","",COUNTIFS(Metrics!$L$5:$L$204,$A76))</f>
        <v/>
      </c>
      <c r="C76" s="14">
        <f>IF($A76="","",COUNTIFS(Metrics!$L$5:$L$204,$A76,Metrics!$H$5:$H$204,"Ahead"))</f>
        <v/>
      </c>
      <c r="D76" s="14">
        <f>IF($A76="","",COUNTIFS(Metrics!$L$5:$L$204,$A76,Metrics!$H$5:$H$204,"On track"))</f>
        <v/>
      </c>
      <c r="E76" s="14">
        <f>IF($A76="","",COUNTIFS(Metrics!$L$5:$L$204,$A76,Metrics!$H$5:$H$204,"Behind"))</f>
        <v/>
      </c>
      <c r="F76" s="9">
        <f>IF($A76="","",IFERROR(($C76+$D76)/$B76,0))</f>
        <v/>
      </c>
    </row>
    <row r="77">
      <c r="A77" s="7" t="n"/>
      <c r="B77" s="14">
        <f>IF($A77="","",COUNTIFS(Metrics!$L$5:$L$204,$A77))</f>
        <v/>
      </c>
      <c r="C77" s="14">
        <f>IF($A77="","",COUNTIFS(Metrics!$L$5:$L$204,$A77,Metrics!$H$5:$H$204,"Ahead"))</f>
        <v/>
      </c>
      <c r="D77" s="14">
        <f>IF($A77="","",COUNTIFS(Metrics!$L$5:$L$204,$A77,Metrics!$H$5:$H$204,"On track"))</f>
        <v/>
      </c>
      <c r="E77" s="14">
        <f>IF($A77="","",COUNTIFS(Metrics!$L$5:$L$204,$A77,Metrics!$H$5:$H$204,"Behind"))</f>
        <v/>
      </c>
      <c r="F77" s="9">
        <f>IF($A77="","",IFERROR(($C77+$D77)/$B77,0))</f>
        <v/>
      </c>
    </row>
    <row r="78">
      <c r="A78" s="7" t="n"/>
      <c r="B78" s="14">
        <f>IF($A78="","",COUNTIFS(Metrics!$L$5:$L$204,$A78))</f>
        <v/>
      </c>
      <c r="C78" s="14">
        <f>IF($A78="","",COUNTIFS(Metrics!$L$5:$L$204,$A78,Metrics!$H$5:$H$204,"Ahead"))</f>
        <v/>
      </c>
      <c r="D78" s="14">
        <f>IF($A78="","",COUNTIFS(Metrics!$L$5:$L$204,$A78,Metrics!$H$5:$H$204,"On track"))</f>
        <v/>
      </c>
      <c r="E78" s="14">
        <f>IF($A78="","",COUNTIFS(Metrics!$L$5:$L$204,$A78,Metrics!$H$5:$H$204,"Behind"))</f>
        <v/>
      </c>
      <c r="F78" s="9">
        <f>IF($A78="","",IFERROR(($C78+$D78)/$B78,0))</f>
        <v/>
      </c>
    </row>
    <row r="79">
      <c r="A79" s="7" t="n"/>
      <c r="B79" s="14">
        <f>IF($A79="","",COUNTIFS(Metrics!$L$5:$L$204,$A79))</f>
        <v/>
      </c>
      <c r="C79" s="14">
        <f>IF($A79="","",COUNTIFS(Metrics!$L$5:$L$204,$A79,Metrics!$H$5:$H$204,"Ahead"))</f>
        <v/>
      </c>
      <c r="D79" s="14">
        <f>IF($A79="","",COUNTIFS(Metrics!$L$5:$L$204,$A79,Metrics!$H$5:$H$204,"On track"))</f>
        <v/>
      </c>
      <c r="E79" s="14">
        <f>IF($A79="","",COUNTIFS(Metrics!$L$5:$L$204,$A79,Metrics!$H$5:$H$204,"Behind"))</f>
        <v/>
      </c>
      <c r="F79" s="9">
        <f>IF($A79="","",IFERROR(($C79+$D79)/$B79,0))</f>
        <v/>
      </c>
    </row>
    <row r="80">
      <c r="A80" s="7" t="n"/>
      <c r="B80" s="14">
        <f>IF($A80="","",COUNTIFS(Metrics!$L$5:$L$204,$A80))</f>
        <v/>
      </c>
      <c r="C80" s="14">
        <f>IF($A80="","",COUNTIFS(Metrics!$L$5:$L$204,$A80,Metrics!$H$5:$H$204,"Ahead"))</f>
        <v/>
      </c>
      <c r="D80" s="14">
        <f>IF($A80="","",COUNTIFS(Metrics!$L$5:$L$204,$A80,Metrics!$H$5:$H$204,"On track"))</f>
        <v/>
      </c>
      <c r="E80" s="14">
        <f>IF($A80="","",COUNTIFS(Metrics!$L$5:$L$204,$A80,Metrics!$H$5:$H$204,"Behind"))</f>
        <v/>
      </c>
      <c r="F80" s="9">
        <f>IF($A80="","",IFERROR(($C80+$D80)/$B80,0))</f>
        <v/>
      </c>
    </row>
    <row r="81">
      <c r="A81" s="7" t="n"/>
      <c r="B81" s="14">
        <f>IF($A81="","",COUNTIFS(Metrics!$L$5:$L$204,$A81))</f>
        <v/>
      </c>
      <c r="C81" s="14">
        <f>IF($A81="","",COUNTIFS(Metrics!$L$5:$L$204,$A81,Metrics!$H$5:$H$204,"Ahead"))</f>
        <v/>
      </c>
      <c r="D81" s="14">
        <f>IF($A81="","",COUNTIFS(Metrics!$L$5:$L$204,$A81,Metrics!$H$5:$H$204,"On track"))</f>
        <v/>
      </c>
      <c r="E81" s="14">
        <f>IF($A81="","",COUNTIFS(Metrics!$L$5:$L$204,$A81,Metrics!$H$5:$H$204,"Behind"))</f>
        <v/>
      </c>
      <c r="F81" s="9">
        <f>IF($A81="","",IFERROR(($C81+$D81)/$B81,0))</f>
        <v/>
      </c>
    </row>
    <row r="82">
      <c r="A82" s="7" t="n"/>
      <c r="B82" s="14">
        <f>IF($A82="","",COUNTIFS(Metrics!$L$5:$L$204,$A82))</f>
        <v/>
      </c>
      <c r="C82" s="14">
        <f>IF($A82="","",COUNTIFS(Metrics!$L$5:$L$204,$A82,Metrics!$H$5:$H$204,"Ahead"))</f>
        <v/>
      </c>
      <c r="D82" s="14">
        <f>IF($A82="","",COUNTIFS(Metrics!$L$5:$L$204,$A82,Metrics!$H$5:$H$204,"On track"))</f>
        <v/>
      </c>
      <c r="E82" s="14">
        <f>IF($A82="","",COUNTIFS(Metrics!$L$5:$L$204,$A82,Metrics!$H$5:$H$204,"Behind"))</f>
        <v/>
      </c>
      <c r="F82" s="9">
        <f>IF($A82="","",IFERROR(($C82+$D82)/$B82,0))</f>
        <v/>
      </c>
    </row>
    <row r="83">
      <c r="A83" s="7" t="n"/>
      <c r="B83" s="14">
        <f>IF($A83="","",COUNTIFS(Metrics!$L$5:$L$204,$A83))</f>
        <v/>
      </c>
      <c r="C83" s="14">
        <f>IF($A83="","",COUNTIFS(Metrics!$L$5:$L$204,$A83,Metrics!$H$5:$H$204,"Ahead"))</f>
        <v/>
      </c>
      <c r="D83" s="14">
        <f>IF($A83="","",COUNTIFS(Metrics!$L$5:$L$204,$A83,Metrics!$H$5:$H$204,"On track"))</f>
        <v/>
      </c>
      <c r="E83" s="14">
        <f>IF($A83="","",COUNTIFS(Metrics!$L$5:$L$204,$A83,Metrics!$H$5:$H$204,"Behind"))</f>
        <v/>
      </c>
      <c r="F83" s="9">
        <f>IF($A83="","",IFERROR(($C83+$D83)/$B83,0))</f>
        <v/>
      </c>
    </row>
    <row r="84">
      <c r="A84" s="7" t="n"/>
      <c r="B84" s="14">
        <f>IF($A84="","",COUNTIFS(Metrics!$L$5:$L$204,$A84))</f>
        <v/>
      </c>
      <c r="C84" s="14">
        <f>IF($A84="","",COUNTIFS(Metrics!$L$5:$L$204,$A84,Metrics!$H$5:$H$204,"Ahead"))</f>
        <v/>
      </c>
      <c r="D84" s="14">
        <f>IF($A84="","",COUNTIFS(Metrics!$L$5:$L$204,$A84,Metrics!$H$5:$H$204,"On track"))</f>
        <v/>
      </c>
      <c r="E84" s="14">
        <f>IF($A84="","",COUNTIFS(Metrics!$L$5:$L$204,$A84,Metrics!$H$5:$H$204,"Behind"))</f>
        <v/>
      </c>
      <c r="F84" s="9">
        <f>IF($A84="","",IFERROR(($C84+$D84)/$B84,0))</f>
        <v/>
      </c>
    </row>
    <row r="85">
      <c r="A85" s="7" t="n"/>
      <c r="B85" s="14">
        <f>IF($A85="","",COUNTIFS(Metrics!$L$5:$L$204,$A85))</f>
        <v/>
      </c>
      <c r="C85" s="14">
        <f>IF($A85="","",COUNTIFS(Metrics!$L$5:$L$204,$A85,Metrics!$H$5:$H$204,"Ahead"))</f>
        <v/>
      </c>
      <c r="D85" s="14">
        <f>IF($A85="","",COUNTIFS(Metrics!$L$5:$L$204,$A85,Metrics!$H$5:$H$204,"On track"))</f>
        <v/>
      </c>
      <c r="E85" s="14">
        <f>IF($A85="","",COUNTIFS(Metrics!$L$5:$L$204,$A85,Metrics!$H$5:$H$204,"Behind"))</f>
        <v/>
      </c>
      <c r="F85" s="9">
        <f>IF($A85="","",IFERROR(($C85+$D85)/$B85,0))</f>
        <v/>
      </c>
    </row>
    <row r="86">
      <c r="A86" s="7" t="n"/>
      <c r="B86" s="14">
        <f>IF($A86="","",COUNTIFS(Metrics!$L$5:$L$204,$A86))</f>
        <v/>
      </c>
      <c r="C86" s="14">
        <f>IF($A86="","",COUNTIFS(Metrics!$L$5:$L$204,$A86,Metrics!$H$5:$H$204,"Ahead"))</f>
        <v/>
      </c>
      <c r="D86" s="14">
        <f>IF($A86="","",COUNTIFS(Metrics!$L$5:$L$204,$A86,Metrics!$H$5:$H$204,"On track"))</f>
        <v/>
      </c>
      <c r="E86" s="14">
        <f>IF($A86="","",COUNTIFS(Metrics!$L$5:$L$204,$A86,Metrics!$H$5:$H$204,"Behind"))</f>
        <v/>
      </c>
      <c r="F86" s="9">
        <f>IF($A86="","",IFERROR(($C86+$D86)/$B86,0))</f>
        <v/>
      </c>
    </row>
    <row r="87">
      <c r="A87" s="7" t="n"/>
      <c r="B87" s="14">
        <f>IF($A87="","",COUNTIFS(Metrics!$L$5:$L$204,$A87))</f>
        <v/>
      </c>
      <c r="C87" s="14">
        <f>IF($A87="","",COUNTIFS(Metrics!$L$5:$L$204,$A87,Metrics!$H$5:$H$204,"Ahead"))</f>
        <v/>
      </c>
      <c r="D87" s="14">
        <f>IF($A87="","",COUNTIFS(Metrics!$L$5:$L$204,$A87,Metrics!$H$5:$H$204,"On track"))</f>
        <v/>
      </c>
      <c r="E87" s="14">
        <f>IF($A87="","",COUNTIFS(Metrics!$L$5:$L$204,$A87,Metrics!$H$5:$H$204,"Behind"))</f>
        <v/>
      </c>
      <c r="F87" s="9">
        <f>IF($A87="","",IFERROR(($C87+$D87)/$B87,0))</f>
        <v/>
      </c>
    </row>
    <row r="88">
      <c r="A88" s="7" t="n"/>
      <c r="B88" s="14">
        <f>IF($A88="","",COUNTIFS(Metrics!$L$5:$L$204,$A88))</f>
        <v/>
      </c>
      <c r="C88" s="14">
        <f>IF($A88="","",COUNTIFS(Metrics!$L$5:$L$204,$A88,Metrics!$H$5:$H$204,"Ahead"))</f>
        <v/>
      </c>
      <c r="D88" s="14">
        <f>IF($A88="","",COUNTIFS(Metrics!$L$5:$L$204,$A88,Metrics!$H$5:$H$204,"On track"))</f>
        <v/>
      </c>
      <c r="E88" s="14">
        <f>IF($A88="","",COUNTIFS(Metrics!$L$5:$L$204,$A88,Metrics!$H$5:$H$204,"Behind"))</f>
        <v/>
      </c>
      <c r="F88" s="9">
        <f>IF($A88="","",IFERROR(($C88+$D88)/$B88,0))</f>
        <v/>
      </c>
    </row>
    <row r="89">
      <c r="A89" s="7" t="n"/>
      <c r="B89" s="14">
        <f>IF($A89="","",COUNTIFS(Metrics!$L$5:$L$204,$A89))</f>
        <v/>
      </c>
      <c r="C89" s="14">
        <f>IF($A89="","",COUNTIFS(Metrics!$L$5:$L$204,$A89,Metrics!$H$5:$H$204,"Ahead"))</f>
        <v/>
      </c>
      <c r="D89" s="14">
        <f>IF($A89="","",COUNTIFS(Metrics!$L$5:$L$204,$A89,Metrics!$H$5:$H$204,"On track"))</f>
        <v/>
      </c>
      <c r="E89" s="14">
        <f>IF($A89="","",COUNTIFS(Metrics!$L$5:$L$204,$A89,Metrics!$H$5:$H$204,"Behind"))</f>
        <v/>
      </c>
      <c r="F89" s="9">
        <f>IF($A89="","",IFERROR(($C89+$D89)/$B89,0))</f>
        <v/>
      </c>
    </row>
    <row r="90">
      <c r="A90" s="7" t="n"/>
      <c r="B90" s="14">
        <f>IF($A90="","",COUNTIFS(Metrics!$L$5:$L$204,$A90))</f>
        <v/>
      </c>
      <c r="C90" s="14">
        <f>IF($A90="","",COUNTIFS(Metrics!$L$5:$L$204,$A90,Metrics!$H$5:$H$204,"Ahead"))</f>
        <v/>
      </c>
      <c r="D90" s="14">
        <f>IF($A90="","",COUNTIFS(Metrics!$L$5:$L$204,$A90,Metrics!$H$5:$H$204,"On track"))</f>
        <v/>
      </c>
      <c r="E90" s="14">
        <f>IF($A90="","",COUNTIFS(Metrics!$L$5:$L$204,$A90,Metrics!$H$5:$H$204,"Behind"))</f>
        <v/>
      </c>
      <c r="F90" s="9">
        <f>IF($A90="","",IFERROR(($C90+$D90)/$B90,0))</f>
        <v/>
      </c>
    </row>
    <row r="91">
      <c r="A91" s="7" t="n"/>
      <c r="B91" s="14">
        <f>IF($A91="","",COUNTIFS(Metrics!$L$5:$L$204,$A91))</f>
        <v/>
      </c>
      <c r="C91" s="14">
        <f>IF($A91="","",COUNTIFS(Metrics!$L$5:$L$204,$A91,Metrics!$H$5:$H$204,"Ahead"))</f>
        <v/>
      </c>
      <c r="D91" s="14">
        <f>IF($A91="","",COUNTIFS(Metrics!$L$5:$L$204,$A91,Metrics!$H$5:$H$204,"On track"))</f>
        <v/>
      </c>
      <c r="E91" s="14">
        <f>IF($A91="","",COUNTIFS(Metrics!$L$5:$L$204,$A91,Metrics!$H$5:$H$204,"Behind"))</f>
        <v/>
      </c>
      <c r="F91" s="9">
        <f>IF($A91="","",IFERROR(($C91+$D91)/$B91,0))</f>
        <v/>
      </c>
    </row>
    <row r="92">
      <c r="A92" s="7" t="n"/>
      <c r="B92" s="14">
        <f>IF($A92="","",COUNTIFS(Metrics!$L$5:$L$204,$A92))</f>
        <v/>
      </c>
      <c r="C92" s="14">
        <f>IF($A92="","",COUNTIFS(Metrics!$L$5:$L$204,$A92,Metrics!$H$5:$H$204,"Ahead"))</f>
        <v/>
      </c>
      <c r="D92" s="14">
        <f>IF($A92="","",COUNTIFS(Metrics!$L$5:$L$204,$A92,Metrics!$H$5:$H$204,"On track"))</f>
        <v/>
      </c>
      <c r="E92" s="14">
        <f>IF($A92="","",COUNTIFS(Metrics!$L$5:$L$204,$A92,Metrics!$H$5:$H$204,"Behind"))</f>
        <v/>
      </c>
      <c r="F92" s="9">
        <f>IF($A92="","",IFERROR(($C92+$D92)/$B92,0))</f>
        <v/>
      </c>
    </row>
  </sheetData>
  <dataValidations count="1">
    <dataValidation sqref="B20:B69" showDropDown="0" showInputMessage="0" showErrorMessage="0" allowBlank="1" promptTitle="How to aggregate" prompt="Sum for money and counts of events. Avg for rates and percentages. Last for stock figures such as headcount." type="list">
      <formula1>"Sum,Avg,Last"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2026-09-12T17:54:14Z</dcterms:created>
  <dcterms:modified xsi:type="dcterms:W3CDTF">2026-09-12T17:54:14Z</dcterms:modified>
</cp:coreProperties>
</file>