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sts" sheetId="2" state="visible" r:id="rId2"/>
    <sheet name="Invoices" sheetId="3" state="visible" r:id="rId3"/>
    <sheet name="Commitments" sheetId="4" state="visible" r:id="rId4"/>
    <sheet name="Forecast" sheetId="5" state="visible" r:id="rId5"/>
  </sheets>
  <definedNames/>
  <calcPr calcId="124519" fullCalcOnLoad="1"/>
</workbook>
</file>

<file path=xl/styles.xml><?xml version="1.0" encoding="utf-8"?>
<styleSheet xmlns="http://schemas.openxmlformats.org/spreadsheetml/2006/main">
  <numFmts count="3">
    <numFmt numFmtId="164" formatCode="$#,##0.00;($#,##0.00);-"/>
    <numFmt numFmtId="165" formatCode="0.0%"/>
    <numFmt numFmtId="166" formatCode="yyyy-mm-dd"/>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5" fillId="0" borderId="0" pivotButton="0" quotePrefix="0" xfId="0"/>
    <xf numFmtId="3" fontId="6" fillId="0" borderId="1" pivotButton="0" quotePrefix="0" xfId="0"/>
    <xf numFmtId="0" fontId="3" fillId="2" borderId="1" applyAlignment="1" pivotButton="0" quotePrefix="0" xfId="0">
      <alignment horizontal="center" vertical="center" wrapText="1"/>
    </xf>
    <xf numFmtId="164" fontId="6" fillId="0" borderId="1" pivotButton="0" quotePrefix="0" xfId="0"/>
    <xf numFmtId="0" fontId="4" fillId="3" borderId="1" pivotButton="0" quotePrefix="0" xfId="0"/>
    <xf numFmtId="164" fontId="4" fillId="3" borderId="1" pivotButton="0" quotePrefix="0" xfId="0"/>
    <xf numFmtId="164" fontId="5" fillId="0" borderId="1" pivotButton="0" quotePrefix="0" xfId="0"/>
    <xf numFmtId="165" fontId="4" fillId="3" borderId="1" pivotButton="0" quotePrefix="0" xfId="0"/>
    <xf numFmtId="165" fontId="5" fillId="0" borderId="1" pivotButton="0" quotePrefix="0" xfId="0"/>
    <xf numFmtId="0" fontId="5" fillId="0" borderId="1" pivotButton="0" quotePrefix="0" xfId="0"/>
    <xf numFmtId="166" fontId="4" fillId="3" borderId="1" pivotButton="0" quotePrefix="0" xfId="0"/>
    <xf numFmtId="3" fontId="5" fillId="0" borderId="1" pivotButton="0" quotePrefix="0" xfId="0"/>
    <xf numFmtId="0" fontId="6" fillId="0" borderId="1" pivotButton="0" quotePrefix="0" xfId="0"/>
    <xf numFmtId="4" fontId="5" fillId="0" borderId="1" pivotButton="0" quotePrefix="0" xfId="0"/>
    <xf numFmtId="165" fontId="6" fillId="0" borderId="1" pivotButton="0" quotePrefix="0" xfId="0"/>
    <xf numFmtId="4"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Project Budget &amp; Expense Tracker</t>
        </is>
      </c>
    </row>
    <row r="2">
      <c r="A2" s="2" t="inlineStr">
        <is>
          <t>Free template from spreadsheet.partners — free for commercial use, no attribution needed.</t>
        </is>
      </c>
    </row>
    <row r="4">
      <c r="A4" s="3" t="inlineStr">
        <is>
          <t>Committed is not actual, and the gap between them is the whole point</t>
        </is>
      </c>
    </row>
    <row r="5">
      <c r="A5" s="4" t="inlineStr">
        <is>
          <t>Committed is money you are contractually obliged to spend: an order signed, a contract agreed, a contractor extension approved. Actual is money that has been invoiced. A project that tracks only actuals reports 'on budget' for as long as the invoices lag the work, and then discovers the overrun when the billing catches up — which is always too late to trade scope, renegotiate or stop. This file will not let you do that: the Committed column on Costs is a sum over the Commitments tab, and it moves the day an order is signed.</t>
        </is>
      </c>
    </row>
    <row r="7">
      <c r="A7" s="3" t="inlineStr">
        <is>
          <t>The order to fill it in</t>
        </is>
      </c>
    </row>
    <row r="8">
      <c r="A8" s="4" t="inlineStr">
        <is>
          <t>1. Costs: one row per budget line, with the budget and — reassessed at every reporting cycle — the percentage complete. 2. Commitments: every order and contract as it is signed, with a reference. 3. Invoices: every invoice as it arrives, matched to a cost line and to the order it is drawn against. 4. Forecast: type the lines you report on. Committed, actual, forecast, variance, earned value and the cost performance index all follow.</t>
        </is>
      </c>
    </row>
    <row r="10">
      <c r="A10" s="3" t="inlineStr">
        <is>
          <t>How percentage complete is assessed, and by whom</t>
        </is>
      </c>
    </row>
    <row r="11">
      <c r="A11" s="4" t="inlineStr">
        <is>
          <t>By deliverable, and by the person accountable for the deliverable — not by the person who wants the number to look good, and never from the hours booked. 'We have used 60% of the hours' is not 60% complete; conflating the two is the single most common reason project forecasts are optimistic, because effort spent is exactly the thing that is high when a project is in trouble. Assess against something countable: screens signed off, environments delivered, reports accepted. Where a line has no meaningful deliverables — hosting, licences, anything time-based — leave the percentage at the elapsed share of the contract and put the real number in the forecast override instead. Whoever assesses it should put their name in the Owner column, because an unattributed percentage is not an assessment.</t>
        </is>
      </c>
    </row>
    <row r="13">
      <c r="A13" s="3" t="inlineStr">
        <is>
          <t>The forecast, and why it takes the maximum</t>
        </is>
      </c>
    </row>
    <row r="14">
      <c r="A14" s="4" t="inlineStr">
        <is>
          <t>Forecast at completion is the highest of three numbers: what is already committed, what has already been spent, and the budget scaled by percentage complete. Taking the maximum is deliberate. Any single one of the three can look reassuring on its own — committed is low early, actual is low when billing lags, and the earned-value projection reverts towards budget whenever the percentage complete is generous. A forecast that quietly returns to budget is not a forecast. Where you genuinely know better than the arithmetic — a fixed-price contract, a hosting cost that is contracted to the end of the year — type the number in the Forecast override column and say why in the Notes. Two of the seeded lines do exactly that.</t>
        </is>
      </c>
    </row>
    <row r="16">
      <c r="A16" s="3" t="inlineStr">
        <is>
          <t>Variance at completion, not variance to date</t>
        </is>
      </c>
    </row>
    <row r="17">
      <c r="A17" s="4" t="inlineStr">
        <is>
          <t>Variance is budget minus forecast at completion, not budget minus spend so far. Variance to date flatters every project that is behind schedule: spending less than planned because you have done less than planned is not a saving. The Forecast tab shows both sides of that — budget consumed against percentage complete — because either number alone says nothing. 70% of budget spent at 40% complete is the signal; 70% of budget spent at 70% complete is a project running to plan.</t>
        </is>
      </c>
    </row>
    <row r="19">
      <c r="A19" s="3" t="inlineStr">
        <is>
          <t>How contingency should be tracked</t>
        </is>
      </c>
    </row>
    <row r="20">
      <c r="A20" s="4" t="inlineStr">
        <is>
          <t>As its own line, drawn down explicitly and with a reason written next to it. Contingency spread invisibly across other lines makes a well-run project and one that has quietly consumed its buffer look identical, and by the time you can tell them apart there is nothing left to absorb the next surprise. In this file: keep the Contingency row on Costs, set its forecast override to the amount you have actually earmarked, and record what it was earmarked against in the Notes. The whole-project block on the Forecast tab reports what is left unallocated — in the seeded example, 12,000 of the original 20,000.</t>
        </is>
      </c>
    </row>
    <row r="22">
      <c r="A22" s="3" t="inlineStr">
        <is>
          <t>The worked example that is already in the file</t>
        </is>
      </c>
    </row>
    <row r="23">
      <c r="A23" s="4" t="inlineStr">
        <is>
          <t>A software build reporting 'on budget' for four months because the invoices lagged the work. Design is a fixed price, delivered and fully invoiced at 24,000. Development is budgeted at 96,000 and invoiced at 78,400, which looks comfortable — until the Commitments tab is read, where PO-021 for 96,000 sits next to PO-037, a 16,000 two-sprint extension signed in June and not yet billed. Committed is therefore 112,000, or 117% of the line, and the forecast at completion follows it rather than the invoices. Infrastructure and contingency carry overrides. The project total comes out at 158,000 forecast against 158,000 budget: contingency absorbs the overrun, and the conversation with the client happens in month five while scope can still be traded, instead of in month nine.</t>
        </is>
      </c>
    </row>
    <row r="25">
      <c r="A25" s="3" t="inlineStr">
        <is>
          <t>Net or gross</t>
        </is>
      </c>
    </row>
    <row r="26">
      <c r="A26" s="4" t="inlineStr">
        <is>
          <t>Net amounts drive the budget. Recoverable tax is not a project cost — it is a cash-flow item — and mixing gross invoices into a net budget inflates every line by the tax rate. The Invoices tab records both and rolls up the net. If your organisation cannot recover the tax, budget gross and put the gross figure in the Net amount column; do not put some of each.</t>
        </is>
      </c>
    </row>
    <row r="28">
      <c r="A28" s="3" t="inlineStr">
        <is>
          <t>Matching invoices to orders</t>
        </is>
      </c>
    </row>
    <row r="29">
      <c r="A29" s="4" t="inlineStr">
        <is>
          <t>Every invoice carries the reference of the order it is drawn against, and the Commitments tab shows how much of each order is still to come. That single link catches the two errors that cost real money: an invoice for work never ordered, and an order billed past its value. The file flags both, and it flags an order that is past its completion date with money still to invoice — the accrual everybody forgets. An invoice with no reference is allowed, and the Check column says it cannot be matched.</t>
        </is>
      </c>
    </row>
    <row r="31">
      <c r="A31" s="3" t="inlineStr">
        <is>
          <t>Several projects in one file</t>
        </is>
      </c>
    </row>
    <row r="32">
      <c r="A32" s="4" t="inlineStr">
        <is>
          <t>Use the Category column on Costs for the project name and the Forecast tab for the consolidated view, or keep one file per project and a fifth file that reads the totals. One file per project is usually right: budgets change owner, and a consolidated file that four people edit becomes a file nobody trusts.</t>
        </is>
      </c>
    </row>
    <row r="34">
      <c r="A34" s="3" t="inlineStr">
        <is>
          <t>What is calculated and what is typed</t>
        </is>
      </c>
    </row>
    <row r="35">
      <c r="A35" s="4" t="inlineStr">
        <is>
          <t>Typed: budget, percentage complete, forecast overrides, and every field on the Invoices and Commitments tabs. Calculated: committed, actual, forecast, variance, budget consumed, earned value, cost variance, the cost performance index and every status. If you are not going to log the detail, the two 'typed instead' columns on Costs let you enter committed and actual directly and the roll-up steps aside for that line — you keep the forecast and the variance and lose the ageing, the matching and the warning when an order is over-invoiced.</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206"/>
  <sheetViews>
    <sheetView workbookViewId="0">
      <pane ySplit="4" topLeftCell="A5" activePane="bottomLeft" state="frozen"/>
      <selection pane="bottomLeft" activeCell="A1" sqref="A1"/>
    </sheetView>
  </sheetViews>
  <sheetFormatPr baseColWidth="8" defaultRowHeight="15"/>
  <cols>
    <col width="22" customWidth="1" min="1" max="1"/>
    <col width="13" customWidth="1" min="2" max="2"/>
    <col width="13" customWidth="1" min="3" max="3"/>
    <col width="13" customWidth="1" min="4" max="4"/>
    <col width="13" customWidth="1" min="5" max="5"/>
    <col width="13" customWidth="1" min="6" max="6"/>
    <col width="11" customWidth="1" min="7" max="7"/>
    <col width="13" customWidth="1" min="8" max="8"/>
    <col width="14" customWidth="1" min="9" max="9"/>
    <col width="14" customWidth="1" min="10" max="10"/>
    <col width="12" customWidth="1" min="11" max="11"/>
    <col width="14" customWidth="1" min="12" max="12"/>
    <col width="46" customWidth="1" min="13" max="13"/>
    <col width="14" customWidth="1" min="14" max="14"/>
    <col width="20" customWidth="1" min="15" max="15"/>
    <col width="52" customWidth="1" min="16" max="16"/>
    <col width="30" customWidth="1" min="18" max="18"/>
    <col width="16" customWidth="1" min="19" max="19"/>
  </cols>
  <sheetData>
    <row r="1">
      <c r="A1" s="1" t="inlineStr">
        <is>
          <t>Costs — one row per budget line: budget, committed, actual and progress</t>
        </is>
      </c>
    </row>
    <row r="2">
      <c r="A2" s="2" t="inlineStr">
        <is>
          <t>Committed and Actual are sums over the Commitments and Invoices tabs, not numbers you keep up to date by hand. Type the budget, the percentage complete, and — only where you genuinely know better than the arithmetic — a forecast override.</t>
        </is>
      </c>
      <c r="R2" s="3" t="inlineStr">
        <is>
          <t>Project position</t>
        </is>
      </c>
    </row>
    <row r="3">
      <c r="R3" s="6" t="inlineStr">
        <is>
          <t>Budget lines</t>
        </is>
      </c>
      <c r="S3" s="7">
        <f>COUNTA($A$5:$A$204)</f>
        <v/>
      </c>
    </row>
    <row r="4">
      <c r="A4" s="8" t="inlineStr">
        <is>
          <t>Line</t>
        </is>
      </c>
      <c r="B4" s="8" t="inlineStr">
        <is>
          <t>Budget</t>
        </is>
      </c>
      <c r="C4" s="8" t="inlineStr">
        <is>
          <t>Committed</t>
        </is>
      </c>
      <c r="D4" s="8" t="inlineStr">
        <is>
          <t>Actual</t>
        </is>
      </c>
      <c r="E4" s="8" t="inlineStr">
        <is>
          <t>Forecast</t>
        </is>
      </c>
      <c r="F4" s="8" t="inlineStr">
        <is>
          <t>Variance</t>
        </is>
      </c>
      <c r="G4" s="8" t="inlineStr">
        <is>
          <t>% complete</t>
        </is>
      </c>
      <c r="H4" s="8" t="inlineStr">
        <is>
          <t>Forecast override</t>
        </is>
      </c>
      <c r="I4" s="8" t="inlineStr">
        <is>
          <t>Committed typed instead</t>
        </is>
      </c>
      <c r="J4" s="8" t="inlineStr">
        <is>
          <t>Actual typed instead</t>
        </is>
      </c>
      <c r="K4" s="8" t="inlineStr">
        <is>
          <t>Budget consumed</t>
        </is>
      </c>
      <c r="L4" s="8" t="inlineStr">
        <is>
          <t>Cost variance (earned value)</t>
        </is>
      </c>
      <c r="M4" s="8" t="inlineStr">
        <is>
          <t>Status</t>
        </is>
      </c>
      <c r="N4" s="8" t="inlineStr">
        <is>
          <t>Category</t>
        </is>
      </c>
      <c r="O4" s="8" t="inlineStr">
        <is>
          <t>Owner</t>
        </is>
      </c>
      <c r="P4" s="8" t="inlineStr">
        <is>
          <t>Notes</t>
        </is>
      </c>
      <c r="R4" s="6" t="inlineStr">
        <is>
          <t>Total budget</t>
        </is>
      </c>
      <c r="S4" s="9">
        <f>SUM($B$5:$B$204)</f>
        <v/>
      </c>
    </row>
    <row r="5">
      <c r="A5" s="10" t="inlineStr">
        <is>
          <t>Design</t>
        </is>
      </c>
      <c r="B5" s="11" t="n">
        <v>24000</v>
      </c>
      <c r="C5" s="12">
        <f>IF($A5="","",IF($I5&lt;&gt;"",$I5,SUMIFS(Commitments!$F$5:$F$204,Commitments!$D$5:$D$204,$A5)))</f>
        <v/>
      </c>
      <c r="D5" s="12">
        <f>IF($A5="","",IF($J5&lt;&gt;"",$J5,SUMIFS(Invoices!$F$5:$F$304,Invoices!$D$5:$D$304,$A5)))</f>
        <v/>
      </c>
      <c r="E5" s="9">
        <f>IF($A5="","",IF($H5&lt;&gt;"",$H5,MAX($C5,$D5,$B5*$G5)))</f>
        <v/>
      </c>
      <c r="F5" s="9">
        <f>IF($A5="","",$B5-$E5)</f>
        <v/>
      </c>
      <c r="G5" s="13" t="n">
        <v>1</v>
      </c>
      <c r="H5" s="11" t="n"/>
      <c r="I5" s="11" t="n"/>
      <c r="J5" s="11" t="n"/>
      <c r="K5" s="14">
        <f>IF($A5="","",IFERROR($D5/$B5,0))</f>
        <v/>
      </c>
      <c r="L5" s="12">
        <f>IF($A5="","",$B5*$G5-$D5)</f>
        <v/>
      </c>
      <c r="M5" s="15">
        <f>IF($A5="","",IF($B5&lt;=0,"⚠ no budget on this line",IF($G5&gt;1,"⚠ percentage complete is above 100%",IF($F5&lt;0,"⚠ forecast over budget by "&amp;TEXT(-$F5,"#,##0"),IF($C5&gt;$B5,"⚠ committed above budget — the overrun is already signed",IF(AND($G5&gt;0,$K5&gt;$G5+0.1),"⚠ "&amp;TEXT($K5,"0%")&amp;" of budget spent at "&amp;TEXT($G5,"0%")&amp;" complete",IF($E5=0,"not started","on budget")))))))</f>
        <v/>
      </c>
      <c r="N5" s="10" t="inlineStr">
        <is>
          <t>External</t>
        </is>
      </c>
      <c r="O5" s="10" t="inlineStr">
        <is>
          <t>Studio Nord</t>
        </is>
      </c>
      <c r="P5" s="10" t="inlineStr">
        <is>
          <t>Fixed price, delivered and invoiced in full.</t>
        </is>
      </c>
      <c r="R5" s="6" t="inlineStr">
        <is>
          <t>Total committed</t>
        </is>
      </c>
      <c r="S5" s="9">
        <f>SUM($C$5:$C$204)</f>
        <v/>
      </c>
    </row>
    <row r="6">
      <c r="A6" s="10" t="inlineStr">
        <is>
          <t>Development</t>
        </is>
      </c>
      <c r="B6" s="11" t="n">
        <v>96000</v>
      </c>
      <c r="C6" s="12">
        <f>IF($A6="","",IF($I6&lt;&gt;"",$I6,SUMIFS(Commitments!$F$5:$F$204,Commitments!$D$5:$D$204,$A6)))</f>
        <v/>
      </c>
      <c r="D6" s="12">
        <f>IF($A6="","",IF($J6&lt;&gt;"",$J6,SUMIFS(Invoices!$F$5:$F$304,Invoices!$D$5:$D$304,$A6)))</f>
        <v/>
      </c>
      <c r="E6" s="9">
        <f>IF($A6="","",IF($H6&lt;&gt;"",$H6,MAX($C6,$D6,$B6*$G6)))</f>
        <v/>
      </c>
      <c r="F6" s="9">
        <f>IF($A6="","",$B6-$E6)</f>
        <v/>
      </c>
      <c r="G6" s="13" t="n">
        <v>0.7</v>
      </c>
      <c r="H6" s="11" t="n"/>
      <c r="I6" s="11" t="n"/>
      <c r="J6" s="11" t="n"/>
      <c r="K6" s="14">
        <f>IF($A6="","",IFERROR($D6/$B6,0))</f>
        <v/>
      </c>
      <c r="L6" s="12">
        <f>IF($A6="","",$B6*$G6-$D6)</f>
        <v/>
      </c>
      <c r="M6" s="15">
        <f>IF($A6="","",IF($B6&lt;=0,"⚠ no budget on this line",IF($G6&gt;1,"⚠ percentage complete is above 100%",IF($F6&lt;0,"⚠ forecast over budget by "&amp;TEXT(-$F6,"#,##0"),IF($C6&gt;$B6,"⚠ committed above budget — the overrun is already signed",IF(AND($G6&gt;0,$K6&gt;$G6+0.1),"⚠ "&amp;TEXT($K6,"0%")&amp;" of budget spent at "&amp;TEXT($G6,"0%")&amp;" complete",IF($E6=0,"not started","on budget")))))))</f>
        <v/>
      </c>
      <c r="N6" s="10" t="inlineStr">
        <is>
          <t>External</t>
        </is>
      </c>
      <c r="O6" s="10" t="inlineStr">
        <is>
          <t>Meridian Software</t>
        </is>
      </c>
      <c r="P6" s="10" t="inlineStr">
        <is>
          <t>Committed is 117% of budget: PO-037, the two-sprint extension, was signed in June and has not been invoiced. That is the whole overrun, four months before the invoices would have shown it.</t>
        </is>
      </c>
      <c r="R6" s="6" t="inlineStr">
        <is>
          <t>Total actual</t>
        </is>
      </c>
      <c r="S6" s="9">
        <f>SUM($D$5:$D$204)</f>
        <v/>
      </c>
    </row>
    <row r="7">
      <c r="A7" s="10" t="inlineStr">
        <is>
          <t>Infrastructure</t>
        </is>
      </c>
      <c r="B7" s="11" t="n">
        <v>18000</v>
      </c>
      <c r="C7" s="12">
        <f>IF($A7="","",IF($I7&lt;&gt;"",$I7,SUMIFS(Commitments!$F$5:$F$204,Commitments!$D$5:$D$204,$A7)))</f>
        <v/>
      </c>
      <c r="D7" s="12">
        <f>IF($A7="","",IF($J7&lt;&gt;"",$J7,SUMIFS(Invoices!$F$5:$F$304,Invoices!$D$5:$D$304,$A7)))</f>
        <v/>
      </c>
      <c r="E7" s="9">
        <f>IF($A7="","",IF($H7&lt;&gt;"",$H7,MAX($C7,$D7,$B7*$G7)))</f>
        <v/>
      </c>
      <c r="F7" s="9">
        <f>IF($A7="","",$B7-$E7)</f>
        <v/>
      </c>
      <c r="G7" s="13" t="n">
        <v>0.55</v>
      </c>
      <c r="H7" s="11" t="n">
        <v>14000</v>
      </c>
      <c r="I7" s="11" t="n"/>
      <c r="J7" s="11" t="n"/>
      <c r="K7" s="14">
        <f>IF($A7="","",IFERROR($D7/$B7,0))</f>
        <v/>
      </c>
      <c r="L7" s="12">
        <f>IF($A7="","",$B7*$G7-$D7)</f>
        <v/>
      </c>
      <c r="M7" s="15">
        <f>IF($A7="","",IF($B7&lt;=0,"⚠ no budget on this line",IF($G7&gt;1,"⚠ percentage complete is above 100%",IF($F7&lt;0,"⚠ forecast over budget by "&amp;TEXT(-$F7,"#,##0"),IF($C7&gt;$B7,"⚠ committed above budget — the overrun is already signed",IF(AND($G7&gt;0,$K7&gt;$G7+0.1),"⚠ "&amp;TEXT($K7,"0%")&amp;" of budget spent at "&amp;TEXT($G7,"0%")&amp;" complete",IF($E7=0,"not started","on budget")))))))</f>
        <v/>
      </c>
      <c r="N7" s="10" t="inlineStr">
        <is>
          <t>Run</t>
        </is>
      </c>
      <c r="O7" s="10" t="inlineStr">
        <is>
          <t>Platform team</t>
        </is>
      </c>
      <c r="P7" s="10" t="inlineStr">
        <is>
          <t>Override: hosting is contracted to year end at a known monthly rate, so the remaining spend is arithmetic rather than a projection.</t>
        </is>
      </c>
      <c r="R7" s="6" t="inlineStr">
        <is>
          <t>Committed but not yet billed</t>
        </is>
      </c>
      <c r="S7" s="9">
        <f>SUM($C$5:$C$204)-SUM($D$5:$D$204)</f>
        <v/>
      </c>
    </row>
    <row r="8">
      <c r="A8" s="10" t="inlineStr">
        <is>
          <t>Contingency</t>
        </is>
      </c>
      <c r="B8" s="11" t="n">
        <v>20000</v>
      </c>
      <c r="C8" s="12">
        <f>IF($A8="","",IF($I8&lt;&gt;"",$I8,SUMIFS(Commitments!$F$5:$F$204,Commitments!$D$5:$D$204,$A8)))</f>
        <v/>
      </c>
      <c r="D8" s="12">
        <f>IF($A8="","",IF($J8&lt;&gt;"",$J8,SUMIFS(Invoices!$F$5:$F$304,Invoices!$D$5:$D$304,$A8)))</f>
        <v/>
      </c>
      <c r="E8" s="9">
        <f>IF($A8="","",IF($H8&lt;&gt;"",$H8,MAX($C8,$D8,$B8*$G8)))</f>
        <v/>
      </c>
      <c r="F8" s="9">
        <f>IF($A8="","",$B8-$E8)</f>
        <v/>
      </c>
      <c r="G8" s="13" t="n">
        <v>0</v>
      </c>
      <c r="H8" s="11" t="n">
        <v>8000</v>
      </c>
      <c r="I8" s="11" t="n"/>
      <c r="J8" s="11" t="n"/>
      <c r="K8" s="14">
        <f>IF($A8="","",IFERROR($D8/$B8,0))</f>
        <v/>
      </c>
      <c r="L8" s="12">
        <f>IF($A8="","",$B8*$G8-$D8)</f>
        <v/>
      </c>
      <c r="M8" s="15">
        <f>IF($A8="","",IF($B8&lt;=0,"⚠ no budget on this line",IF($G8&gt;1,"⚠ percentage complete is above 100%",IF($F8&lt;0,"⚠ forecast over budget by "&amp;TEXT(-$F8,"#,##0"),IF($C8&gt;$B8,"⚠ committed above budget — the overrun is already signed",IF(AND($G8&gt;0,$K8&gt;$G8+0.1),"⚠ "&amp;TEXT($K8,"0%")&amp;" of budget spent at "&amp;TEXT($G8,"0%")&amp;" complete",IF($E8=0,"not started","on budget")))))))</f>
        <v/>
      </c>
      <c r="N8" s="10" t="inlineStr">
        <is>
          <t>Reserve</t>
        </is>
      </c>
      <c r="O8" s="10" t="inlineStr">
        <is>
          <t>Project board</t>
        </is>
      </c>
      <c r="P8" s="10" t="inlineStr">
        <is>
          <t>Drawn down explicitly: 8,000 earmarked against the development extension at the June board. 12,000 still unallocated.</t>
        </is>
      </c>
      <c r="R8" s="6" t="inlineStr">
        <is>
          <t>Forecast at completion</t>
        </is>
      </c>
      <c r="S8" s="9">
        <f>SUM($E$5:$E$204)</f>
        <v/>
      </c>
    </row>
    <row r="9">
      <c r="A9" s="10" t="n"/>
      <c r="B9" s="11" t="n"/>
      <c r="C9" s="12">
        <f>IF($A9="","",IF($I9&lt;&gt;"",$I9,SUMIFS(Commitments!$F$5:$F$204,Commitments!$D$5:$D$204,$A9)))</f>
        <v/>
      </c>
      <c r="D9" s="12">
        <f>IF($A9="","",IF($J9&lt;&gt;"",$J9,SUMIFS(Invoices!$F$5:$F$304,Invoices!$D$5:$D$304,$A9)))</f>
        <v/>
      </c>
      <c r="E9" s="9">
        <f>IF($A9="","",IF($H9&lt;&gt;"",$H9,MAX($C9,$D9,$B9*$G9)))</f>
        <v/>
      </c>
      <c r="F9" s="9">
        <f>IF($A9="","",$B9-$E9)</f>
        <v/>
      </c>
      <c r="G9" s="13" t="n"/>
      <c r="H9" s="11" t="n"/>
      <c r="I9" s="11" t="n"/>
      <c r="J9" s="11" t="n"/>
      <c r="K9" s="14">
        <f>IF($A9="","",IFERROR($D9/$B9,0))</f>
        <v/>
      </c>
      <c r="L9" s="12">
        <f>IF($A9="","",$B9*$G9-$D9)</f>
        <v/>
      </c>
      <c r="M9" s="15">
        <f>IF($A9="","",IF($B9&lt;=0,"⚠ no budget on this line",IF($G9&gt;1,"⚠ percentage complete is above 100%",IF($F9&lt;0,"⚠ forecast over budget by "&amp;TEXT(-$F9,"#,##0"),IF($C9&gt;$B9,"⚠ committed above budget — the overrun is already signed",IF(AND($G9&gt;0,$K9&gt;$G9+0.1),"⚠ "&amp;TEXT($K9,"0%")&amp;" of budget spent at "&amp;TEXT($G9,"0%")&amp;" complete",IF($E9=0,"not started","on budget")))))))</f>
        <v/>
      </c>
      <c r="N9" s="10" t="n"/>
      <c r="O9" s="10" t="n"/>
      <c r="P9" s="10" t="n"/>
      <c r="R9" s="6" t="inlineStr">
        <is>
          <t>Variance at completion</t>
        </is>
      </c>
      <c r="S9" s="9">
        <f>SUM($F$5:$F$204)</f>
        <v/>
      </c>
    </row>
    <row r="10">
      <c r="A10" s="10" t="n"/>
      <c r="B10" s="11" t="n"/>
      <c r="C10" s="12">
        <f>IF($A10="","",IF($I10&lt;&gt;"",$I10,SUMIFS(Commitments!$F$5:$F$204,Commitments!$D$5:$D$204,$A10)))</f>
        <v/>
      </c>
      <c r="D10" s="12">
        <f>IF($A10="","",IF($J10&lt;&gt;"",$J10,SUMIFS(Invoices!$F$5:$F$304,Invoices!$D$5:$D$304,$A10)))</f>
        <v/>
      </c>
      <c r="E10" s="9">
        <f>IF($A10="","",IF($H10&lt;&gt;"",$H10,MAX($C10,$D10,$B10*$G10)))</f>
        <v/>
      </c>
      <c r="F10" s="9">
        <f>IF($A10="","",$B10-$E10)</f>
        <v/>
      </c>
      <c r="G10" s="13" t="n"/>
      <c r="H10" s="11" t="n"/>
      <c r="I10" s="11" t="n"/>
      <c r="J10" s="11" t="n"/>
      <c r="K10" s="14">
        <f>IF($A10="","",IFERROR($D10/$B10,0))</f>
        <v/>
      </c>
      <c r="L10" s="12">
        <f>IF($A10="","",$B10*$G10-$D10)</f>
        <v/>
      </c>
      <c r="M10" s="15">
        <f>IF($A10="","",IF($B10&lt;=0,"⚠ no budget on this line",IF($G10&gt;1,"⚠ percentage complete is above 100%",IF($F10&lt;0,"⚠ forecast over budget by "&amp;TEXT(-$F10,"#,##0"),IF($C10&gt;$B10,"⚠ committed above budget — the overrun is already signed",IF(AND($G10&gt;0,$K10&gt;$G10+0.1),"⚠ "&amp;TEXT($K10,"0%")&amp;" of budget spent at "&amp;TEXT($G10,"0%")&amp;" complete",IF($E10=0,"not started","on budget")))))))</f>
        <v/>
      </c>
      <c r="N10" s="10" t="n"/>
      <c r="O10" s="10" t="n"/>
      <c r="P10" s="10" t="n"/>
      <c r="R10" s="6" t="inlineStr">
        <is>
          <t>Lines with a warning</t>
        </is>
      </c>
      <c r="S10" s="7">
        <f>COUNTIF($M$5:$M$204,"⚠*")</f>
        <v/>
      </c>
    </row>
    <row r="11">
      <c r="A11" s="10" t="n"/>
      <c r="B11" s="11" t="n"/>
      <c r="C11" s="12">
        <f>IF($A11="","",IF($I11&lt;&gt;"",$I11,SUMIFS(Commitments!$F$5:$F$204,Commitments!$D$5:$D$204,$A11)))</f>
        <v/>
      </c>
      <c r="D11" s="12">
        <f>IF($A11="","",IF($J11&lt;&gt;"",$J11,SUMIFS(Invoices!$F$5:$F$304,Invoices!$D$5:$D$304,$A11)))</f>
        <v/>
      </c>
      <c r="E11" s="9">
        <f>IF($A11="","",IF($H11&lt;&gt;"",$H11,MAX($C11,$D11,$B11*$G11)))</f>
        <v/>
      </c>
      <c r="F11" s="9">
        <f>IF($A11="","",$B11-$E11)</f>
        <v/>
      </c>
      <c r="G11" s="13" t="n"/>
      <c r="H11" s="11" t="n"/>
      <c r="I11" s="11" t="n"/>
      <c r="J11" s="11" t="n"/>
      <c r="K11" s="14">
        <f>IF($A11="","",IFERROR($D11/$B11,0))</f>
        <v/>
      </c>
      <c r="L11" s="12">
        <f>IF($A11="","",$B11*$G11-$D11)</f>
        <v/>
      </c>
      <c r="M11" s="15">
        <f>IF($A11="","",IF($B11&lt;=0,"⚠ no budget on this line",IF($G11&gt;1,"⚠ percentage complete is above 100%",IF($F11&lt;0,"⚠ forecast over budget by "&amp;TEXT(-$F11,"#,##0"),IF($C11&gt;$B11,"⚠ committed above budget — the overrun is already signed",IF(AND($G11&gt;0,$K11&gt;$G11+0.1),"⚠ "&amp;TEXT($K11,"0%")&amp;" of budget spent at "&amp;TEXT($G11,"0%")&amp;" complete",IF($E11=0,"not started","on budget")))))))</f>
        <v/>
      </c>
      <c r="N11" s="10" t="n"/>
      <c r="O11" s="10" t="n"/>
      <c r="P11" s="10" t="n"/>
      <c r="R11" s="6" t="inlineStr">
        <is>
          <t>Lines with a forecast override</t>
        </is>
      </c>
      <c r="S11" s="7">
        <f>COUNT($H$5:$H$204)</f>
        <v/>
      </c>
    </row>
    <row r="12">
      <c r="A12" s="10" t="n"/>
      <c r="B12" s="11" t="n"/>
      <c r="C12" s="12">
        <f>IF($A12="","",IF($I12&lt;&gt;"",$I12,SUMIFS(Commitments!$F$5:$F$204,Commitments!$D$5:$D$204,$A12)))</f>
        <v/>
      </c>
      <c r="D12" s="12">
        <f>IF($A12="","",IF($J12&lt;&gt;"",$J12,SUMIFS(Invoices!$F$5:$F$304,Invoices!$D$5:$D$304,$A12)))</f>
        <v/>
      </c>
      <c r="E12" s="9">
        <f>IF($A12="","",IF($H12&lt;&gt;"",$H12,MAX($C12,$D12,$B12*$G12)))</f>
        <v/>
      </c>
      <c r="F12" s="9">
        <f>IF($A12="","",$B12-$E12)</f>
        <v/>
      </c>
      <c r="G12" s="13" t="n"/>
      <c r="H12" s="11" t="n"/>
      <c r="I12" s="11" t="n"/>
      <c r="J12" s="11" t="n"/>
      <c r="K12" s="14">
        <f>IF($A12="","",IFERROR($D12/$B12,0))</f>
        <v/>
      </c>
      <c r="L12" s="12">
        <f>IF($A12="","",$B12*$G12-$D12)</f>
        <v/>
      </c>
      <c r="M12" s="15">
        <f>IF($A12="","",IF($B12&lt;=0,"⚠ no budget on this line",IF($G12&gt;1,"⚠ percentage complete is above 100%",IF($F12&lt;0,"⚠ forecast over budget by "&amp;TEXT(-$F12,"#,##0"),IF($C12&gt;$B12,"⚠ committed above budget — the overrun is already signed",IF(AND($G12&gt;0,$K12&gt;$G12+0.1),"⚠ "&amp;TEXT($K12,"0%")&amp;" of budget spent at "&amp;TEXT($G12,"0%")&amp;" complete",IF($E12=0,"not started","on budget")))))))</f>
        <v/>
      </c>
      <c r="N12" s="10" t="n"/>
      <c r="O12" s="10" t="n"/>
      <c r="P12" s="10" t="n"/>
    </row>
    <row r="13">
      <c r="A13" s="10" t="n"/>
      <c r="B13" s="11" t="n"/>
      <c r="C13" s="12">
        <f>IF($A13="","",IF($I13&lt;&gt;"",$I13,SUMIFS(Commitments!$F$5:$F$204,Commitments!$D$5:$D$204,$A13)))</f>
        <v/>
      </c>
      <c r="D13" s="12">
        <f>IF($A13="","",IF($J13&lt;&gt;"",$J13,SUMIFS(Invoices!$F$5:$F$304,Invoices!$D$5:$D$304,$A13)))</f>
        <v/>
      </c>
      <c r="E13" s="9">
        <f>IF($A13="","",IF($H13&lt;&gt;"",$H13,MAX($C13,$D13,$B13*$G13)))</f>
        <v/>
      </c>
      <c r="F13" s="9">
        <f>IF($A13="","",$B13-$E13)</f>
        <v/>
      </c>
      <c r="G13" s="13" t="n"/>
      <c r="H13" s="11" t="n"/>
      <c r="I13" s="11" t="n"/>
      <c r="J13" s="11" t="n"/>
      <c r="K13" s="14">
        <f>IF($A13="","",IFERROR($D13/$B13,0))</f>
        <v/>
      </c>
      <c r="L13" s="12">
        <f>IF($A13="","",$B13*$G13-$D13)</f>
        <v/>
      </c>
      <c r="M13" s="15">
        <f>IF($A13="","",IF($B13&lt;=0,"⚠ no budget on this line",IF($G13&gt;1,"⚠ percentage complete is above 100%",IF($F13&lt;0,"⚠ forecast over budget by "&amp;TEXT(-$F13,"#,##0"),IF($C13&gt;$B13,"⚠ committed above budget — the overrun is already signed",IF(AND($G13&gt;0,$K13&gt;$G13+0.1),"⚠ "&amp;TEXT($K13,"0%")&amp;" of budget spent at "&amp;TEXT($G13,"0%")&amp;" complete",IF($E13=0,"not started","on budget")))))))</f>
        <v/>
      </c>
      <c r="N13" s="10" t="n"/>
      <c r="O13" s="10" t="n"/>
      <c r="P13" s="10" t="n"/>
    </row>
    <row r="14">
      <c r="A14" s="10" t="n"/>
      <c r="B14" s="11" t="n"/>
      <c r="C14" s="12">
        <f>IF($A14="","",IF($I14&lt;&gt;"",$I14,SUMIFS(Commitments!$F$5:$F$204,Commitments!$D$5:$D$204,$A14)))</f>
        <v/>
      </c>
      <c r="D14" s="12">
        <f>IF($A14="","",IF($J14&lt;&gt;"",$J14,SUMIFS(Invoices!$F$5:$F$304,Invoices!$D$5:$D$304,$A14)))</f>
        <v/>
      </c>
      <c r="E14" s="9">
        <f>IF($A14="","",IF($H14&lt;&gt;"",$H14,MAX($C14,$D14,$B14*$G14)))</f>
        <v/>
      </c>
      <c r="F14" s="9">
        <f>IF($A14="","",$B14-$E14)</f>
        <v/>
      </c>
      <c r="G14" s="13" t="n"/>
      <c r="H14" s="11" t="n"/>
      <c r="I14" s="11" t="n"/>
      <c r="J14" s="11" t="n"/>
      <c r="K14" s="14">
        <f>IF($A14="","",IFERROR($D14/$B14,0))</f>
        <v/>
      </c>
      <c r="L14" s="12">
        <f>IF($A14="","",$B14*$G14-$D14)</f>
        <v/>
      </c>
      <c r="M14" s="15">
        <f>IF($A14="","",IF($B14&lt;=0,"⚠ no budget on this line",IF($G14&gt;1,"⚠ percentage complete is above 100%",IF($F14&lt;0,"⚠ forecast over budget by "&amp;TEXT(-$F14,"#,##0"),IF($C14&gt;$B14,"⚠ committed above budget — the overrun is already signed",IF(AND($G14&gt;0,$K14&gt;$G14+0.1),"⚠ "&amp;TEXT($K14,"0%")&amp;" of budget spent at "&amp;TEXT($G14,"0%")&amp;" complete",IF($E14=0,"not started","on budget")))))))</f>
        <v/>
      </c>
      <c r="N14" s="10" t="n"/>
      <c r="O14" s="10" t="n"/>
      <c r="P14" s="10" t="n"/>
    </row>
    <row r="15">
      <c r="A15" s="10" t="n"/>
      <c r="B15" s="11" t="n"/>
      <c r="C15" s="12">
        <f>IF($A15="","",IF($I15&lt;&gt;"",$I15,SUMIFS(Commitments!$F$5:$F$204,Commitments!$D$5:$D$204,$A15)))</f>
        <v/>
      </c>
      <c r="D15" s="12">
        <f>IF($A15="","",IF($J15&lt;&gt;"",$J15,SUMIFS(Invoices!$F$5:$F$304,Invoices!$D$5:$D$304,$A15)))</f>
        <v/>
      </c>
      <c r="E15" s="9">
        <f>IF($A15="","",IF($H15&lt;&gt;"",$H15,MAX($C15,$D15,$B15*$G15)))</f>
        <v/>
      </c>
      <c r="F15" s="9">
        <f>IF($A15="","",$B15-$E15)</f>
        <v/>
      </c>
      <c r="G15" s="13" t="n"/>
      <c r="H15" s="11" t="n"/>
      <c r="I15" s="11" t="n"/>
      <c r="J15" s="11" t="n"/>
      <c r="K15" s="14">
        <f>IF($A15="","",IFERROR($D15/$B15,0))</f>
        <v/>
      </c>
      <c r="L15" s="12">
        <f>IF($A15="","",$B15*$G15-$D15)</f>
        <v/>
      </c>
      <c r="M15" s="15">
        <f>IF($A15="","",IF($B15&lt;=0,"⚠ no budget on this line",IF($G15&gt;1,"⚠ percentage complete is above 100%",IF($F15&lt;0,"⚠ forecast over budget by "&amp;TEXT(-$F15,"#,##0"),IF($C15&gt;$B15,"⚠ committed above budget — the overrun is already signed",IF(AND($G15&gt;0,$K15&gt;$G15+0.1),"⚠ "&amp;TEXT($K15,"0%")&amp;" of budget spent at "&amp;TEXT($G15,"0%")&amp;" complete",IF($E15=0,"not started","on budget")))))))</f>
        <v/>
      </c>
      <c r="N15" s="10" t="n"/>
      <c r="O15" s="10" t="n"/>
      <c r="P15" s="10" t="n"/>
    </row>
    <row r="16">
      <c r="A16" s="10" t="n"/>
      <c r="B16" s="11" t="n"/>
      <c r="C16" s="12">
        <f>IF($A16="","",IF($I16&lt;&gt;"",$I16,SUMIFS(Commitments!$F$5:$F$204,Commitments!$D$5:$D$204,$A16)))</f>
        <v/>
      </c>
      <c r="D16" s="12">
        <f>IF($A16="","",IF($J16&lt;&gt;"",$J16,SUMIFS(Invoices!$F$5:$F$304,Invoices!$D$5:$D$304,$A16)))</f>
        <v/>
      </c>
      <c r="E16" s="9">
        <f>IF($A16="","",IF($H16&lt;&gt;"",$H16,MAX($C16,$D16,$B16*$G16)))</f>
        <v/>
      </c>
      <c r="F16" s="9">
        <f>IF($A16="","",$B16-$E16)</f>
        <v/>
      </c>
      <c r="G16" s="13" t="n"/>
      <c r="H16" s="11" t="n"/>
      <c r="I16" s="11" t="n"/>
      <c r="J16" s="11" t="n"/>
      <c r="K16" s="14">
        <f>IF($A16="","",IFERROR($D16/$B16,0))</f>
        <v/>
      </c>
      <c r="L16" s="12">
        <f>IF($A16="","",$B16*$G16-$D16)</f>
        <v/>
      </c>
      <c r="M16" s="15">
        <f>IF($A16="","",IF($B16&lt;=0,"⚠ no budget on this line",IF($G16&gt;1,"⚠ percentage complete is above 100%",IF($F16&lt;0,"⚠ forecast over budget by "&amp;TEXT(-$F16,"#,##0"),IF($C16&gt;$B16,"⚠ committed above budget — the overrun is already signed",IF(AND($G16&gt;0,$K16&gt;$G16+0.1),"⚠ "&amp;TEXT($K16,"0%")&amp;" of budget spent at "&amp;TEXT($G16,"0%")&amp;" complete",IF($E16=0,"not started","on budget")))))))</f>
        <v/>
      </c>
      <c r="N16" s="10" t="n"/>
      <c r="O16" s="10" t="n"/>
      <c r="P16" s="10" t="n"/>
    </row>
    <row r="17">
      <c r="A17" s="10" t="n"/>
      <c r="B17" s="11" t="n"/>
      <c r="C17" s="12">
        <f>IF($A17="","",IF($I17&lt;&gt;"",$I17,SUMIFS(Commitments!$F$5:$F$204,Commitments!$D$5:$D$204,$A17)))</f>
        <v/>
      </c>
      <c r="D17" s="12">
        <f>IF($A17="","",IF($J17&lt;&gt;"",$J17,SUMIFS(Invoices!$F$5:$F$304,Invoices!$D$5:$D$304,$A17)))</f>
        <v/>
      </c>
      <c r="E17" s="9">
        <f>IF($A17="","",IF($H17&lt;&gt;"",$H17,MAX($C17,$D17,$B17*$G17)))</f>
        <v/>
      </c>
      <c r="F17" s="9">
        <f>IF($A17="","",$B17-$E17)</f>
        <v/>
      </c>
      <c r="G17" s="13" t="n"/>
      <c r="H17" s="11" t="n"/>
      <c r="I17" s="11" t="n"/>
      <c r="J17" s="11" t="n"/>
      <c r="K17" s="14">
        <f>IF($A17="","",IFERROR($D17/$B17,0))</f>
        <v/>
      </c>
      <c r="L17" s="12">
        <f>IF($A17="","",$B17*$G17-$D17)</f>
        <v/>
      </c>
      <c r="M17" s="15">
        <f>IF($A17="","",IF($B17&lt;=0,"⚠ no budget on this line",IF($G17&gt;1,"⚠ percentage complete is above 100%",IF($F17&lt;0,"⚠ forecast over budget by "&amp;TEXT(-$F17,"#,##0"),IF($C17&gt;$B17,"⚠ committed above budget — the overrun is already signed",IF(AND($G17&gt;0,$K17&gt;$G17+0.1),"⚠ "&amp;TEXT($K17,"0%")&amp;" of budget spent at "&amp;TEXT($G17,"0%")&amp;" complete",IF($E17=0,"not started","on budget")))))))</f>
        <v/>
      </c>
      <c r="N17" s="10" t="n"/>
      <c r="O17" s="10" t="n"/>
      <c r="P17" s="10" t="n"/>
    </row>
    <row r="18">
      <c r="A18" s="10" t="n"/>
      <c r="B18" s="11" t="n"/>
      <c r="C18" s="12">
        <f>IF($A18="","",IF($I18&lt;&gt;"",$I18,SUMIFS(Commitments!$F$5:$F$204,Commitments!$D$5:$D$204,$A18)))</f>
        <v/>
      </c>
      <c r="D18" s="12">
        <f>IF($A18="","",IF($J18&lt;&gt;"",$J18,SUMIFS(Invoices!$F$5:$F$304,Invoices!$D$5:$D$304,$A18)))</f>
        <v/>
      </c>
      <c r="E18" s="9">
        <f>IF($A18="","",IF($H18&lt;&gt;"",$H18,MAX($C18,$D18,$B18*$G18)))</f>
        <v/>
      </c>
      <c r="F18" s="9">
        <f>IF($A18="","",$B18-$E18)</f>
        <v/>
      </c>
      <c r="G18" s="13" t="n"/>
      <c r="H18" s="11" t="n"/>
      <c r="I18" s="11" t="n"/>
      <c r="J18" s="11" t="n"/>
      <c r="K18" s="14">
        <f>IF($A18="","",IFERROR($D18/$B18,0))</f>
        <v/>
      </c>
      <c r="L18" s="12">
        <f>IF($A18="","",$B18*$G18-$D18)</f>
        <v/>
      </c>
      <c r="M18" s="15">
        <f>IF($A18="","",IF($B18&lt;=0,"⚠ no budget on this line",IF($G18&gt;1,"⚠ percentage complete is above 100%",IF($F18&lt;0,"⚠ forecast over budget by "&amp;TEXT(-$F18,"#,##0"),IF($C18&gt;$B18,"⚠ committed above budget — the overrun is already signed",IF(AND($G18&gt;0,$K18&gt;$G18+0.1),"⚠ "&amp;TEXT($K18,"0%")&amp;" of budget spent at "&amp;TEXT($G18,"0%")&amp;" complete",IF($E18=0,"not started","on budget")))))))</f>
        <v/>
      </c>
      <c r="N18" s="10" t="n"/>
      <c r="O18" s="10" t="n"/>
      <c r="P18" s="10" t="n"/>
    </row>
    <row r="19">
      <c r="A19" s="10" t="n"/>
      <c r="B19" s="11" t="n"/>
      <c r="C19" s="12">
        <f>IF($A19="","",IF($I19&lt;&gt;"",$I19,SUMIFS(Commitments!$F$5:$F$204,Commitments!$D$5:$D$204,$A19)))</f>
        <v/>
      </c>
      <c r="D19" s="12">
        <f>IF($A19="","",IF($J19&lt;&gt;"",$J19,SUMIFS(Invoices!$F$5:$F$304,Invoices!$D$5:$D$304,$A19)))</f>
        <v/>
      </c>
      <c r="E19" s="9">
        <f>IF($A19="","",IF($H19&lt;&gt;"",$H19,MAX($C19,$D19,$B19*$G19)))</f>
        <v/>
      </c>
      <c r="F19" s="9">
        <f>IF($A19="","",$B19-$E19)</f>
        <v/>
      </c>
      <c r="G19" s="13" t="n"/>
      <c r="H19" s="11" t="n"/>
      <c r="I19" s="11" t="n"/>
      <c r="J19" s="11" t="n"/>
      <c r="K19" s="14">
        <f>IF($A19="","",IFERROR($D19/$B19,0))</f>
        <v/>
      </c>
      <c r="L19" s="12">
        <f>IF($A19="","",$B19*$G19-$D19)</f>
        <v/>
      </c>
      <c r="M19" s="15">
        <f>IF($A19="","",IF($B19&lt;=0,"⚠ no budget on this line",IF($G19&gt;1,"⚠ percentage complete is above 100%",IF($F19&lt;0,"⚠ forecast over budget by "&amp;TEXT(-$F19,"#,##0"),IF($C19&gt;$B19,"⚠ committed above budget — the overrun is already signed",IF(AND($G19&gt;0,$K19&gt;$G19+0.1),"⚠ "&amp;TEXT($K19,"0%")&amp;" of budget spent at "&amp;TEXT($G19,"0%")&amp;" complete",IF($E19=0,"not started","on budget")))))))</f>
        <v/>
      </c>
      <c r="N19" s="10" t="n"/>
      <c r="O19" s="10" t="n"/>
      <c r="P19" s="10" t="n"/>
    </row>
    <row r="20">
      <c r="A20" s="10" t="n"/>
      <c r="B20" s="11" t="n"/>
      <c r="C20" s="12">
        <f>IF($A20="","",IF($I20&lt;&gt;"",$I20,SUMIFS(Commitments!$F$5:$F$204,Commitments!$D$5:$D$204,$A20)))</f>
        <v/>
      </c>
      <c r="D20" s="12">
        <f>IF($A20="","",IF($J20&lt;&gt;"",$J20,SUMIFS(Invoices!$F$5:$F$304,Invoices!$D$5:$D$304,$A20)))</f>
        <v/>
      </c>
      <c r="E20" s="9">
        <f>IF($A20="","",IF($H20&lt;&gt;"",$H20,MAX($C20,$D20,$B20*$G20)))</f>
        <v/>
      </c>
      <c r="F20" s="9">
        <f>IF($A20="","",$B20-$E20)</f>
        <v/>
      </c>
      <c r="G20" s="13" t="n"/>
      <c r="H20" s="11" t="n"/>
      <c r="I20" s="11" t="n"/>
      <c r="J20" s="11" t="n"/>
      <c r="K20" s="14">
        <f>IF($A20="","",IFERROR($D20/$B20,0))</f>
        <v/>
      </c>
      <c r="L20" s="12">
        <f>IF($A20="","",$B20*$G20-$D20)</f>
        <v/>
      </c>
      <c r="M20" s="15">
        <f>IF($A20="","",IF($B20&lt;=0,"⚠ no budget on this line",IF($G20&gt;1,"⚠ percentage complete is above 100%",IF($F20&lt;0,"⚠ forecast over budget by "&amp;TEXT(-$F20,"#,##0"),IF($C20&gt;$B20,"⚠ committed above budget — the overrun is already signed",IF(AND($G20&gt;0,$K20&gt;$G20+0.1),"⚠ "&amp;TEXT($K20,"0%")&amp;" of budget spent at "&amp;TEXT($G20,"0%")&amp;" complete",IF($E20=0,"not started","on budget")))))))</f>
        <v/>
      </c>
      <c r="N20" s="10" t="n"/>
      <c r="O20" s="10" t="n"/>
      <c r="P20" s="10" t="n"/>
    </row>
    <row r="21">
      <c r="A21" s="10" t="n"/>
      <c r="B21" s="11" t="n"/>
      <c r="C21" s="12">
        <f>IF($A21="","",IF($I21&lt;&gt;"",$I21,SUMIFS(Commitments!$F$5:$F$204,Commitments!$D$5:$D$204,$A21)))</f>
        <v/>
      </c>
      <c r="D21" s="12">
        <f>IF($A21="","",IF($J21&lt;&gt;"",$J21,SUMIFS(Invoices!$F$5:$F$304,Invoices!$D$5:$D$304,$A21)))</f>
        <v/>
      </c>
      <c r="E21" s="9">
        <f>IF($A21="","",IF($H21&lt;&gt;"",$H21,MAX($C21,$D21,$B21*$G21)))</f>
        <v/>
      </c>
      <c r="F21" s="9">
        <f>IF($A21="","",$B21-$E21)</f>
        <v/>
      </c>
      <c r="G21" s="13" t="n"/>
      <c r="H21" s="11" t="n"/>
      <c r="I21" s="11" t="n"/>
      <c r="J21" s="11" t="n"/>
      <c r="K21" s="14">
        <f>IF($A21="","",IFERROR($D21/$B21,0))</f>
        <v/>
      </c>
      <c r="L21" s="12">
        <f>IF($A21="","",$B21*$G21-$D21)</f>
        <v/>
      </c>
      <c r="M21" s="15">
        <f>IF($A21="","",IF($B21&lt;=0,"⚠ no budget on this line",IF($G21&gt;1,"⚠ percentage complete is above 100%",IF($F21&lt;0,"⚠ forecast over budget by "&amp;TEXT(-$F21,"#,##0"),IF($C21&gt;$B21,"⚠ committed above budget — the overrun is already signed",IF(AND($G21&gt;0,$K21&gt;$G21+0.1),"⚠ "&amp;TEXT($K21,"0%")&amp;" of budget spent at "&amp;TEXT($G21,"0%")&amp;" complete",IF($E21=0,"not started","on budget")))))))</f>
        <v/>
      </c>
      <c r="N21" s="10" t="n"/>
      <c r="O21" s="10" t="n"/>
      <c r="P21" s="10" t="n"/>
    </row>
    <row r="22">
      <c r="A22" s="10" t="n"/>
      <c r="B22" s="11" t="n"/>
      <c r="C22" s="12">
        <f>IF($A22="","",IF($I22&lt;&gt;"",$I22,SUMIFS(Commitments!$F$5:$F$204,Commitments!$D$5:$D$204,$A22)))</f>
        <v/>
      </c>
      <c r="D22" s="12">
        <f>IF($A22="","",IF($J22&lt;&gt;"",$J22,SUMIFS(Invoices!$F$5:$F$304,Invoices!$D$5:$D$304,$A22)))</f>
        <v/>
      </c>
      <c r="E22" s="9">
        <f>IF($A22="","",IF($H22&lt;&gt;"",$H22,MAX($C22,$D22,$B22*$G22)))</f>
        <v/>
      </c>
      <c r="F22" s="9">
        <f>IF($A22="","",$B22-$E22)</f>
        <v/>
      </c>
      <c r="G22" s="13" t="n"/>
      <c r="H22" s="11" t="n"/>
      <c r="I22" s="11" t="n"/>
      <c r="J22" s="11" t="n"/>
      <c r="K22" s="14">
        <f>IF($A22="","",IFERROR($D22/$B22,0))</f>
        <v/>
      </c>
      <c r="L22" s="12">
        <f>IF($A22="","",$B22*$G22-$D22)</f>
        <v/>
      </c>
      <c r="M22" s="15">
        <f>IF($A22="","",IF($B22&lt;=0,"⚠ no budget on this line",IF($G22&gt;1,"⚠ percentage complete is above 100%",IF($F22&lt;0,"⚠ forecast over budget by "&amp;TEXT(-$F22,"#,##0"),IF($C22&gt;$B22,"⚠ committed above budget — the overrun is already signed",IF(AND($G22&gt;0,$K22&gt;$G22+0.1),"⚠ "&amp;TEXT($K22,"0%")&amp;" of budget spent at "&amp;TEXT($G22,"0%")&amp;" complete",IF($E22=0,"not started","on budget")))))))</f>
        <v/>
      </c>
      <c r="N22" s="10" t="n"/>
      <c r="O22" s="10" t="n"/>
      <c r="P22" s="10" t="n"/>
    </row>
    <row r="23">
      <c r="A23" s="10" t="n"/>
      <c r="B23" s="11" t="n"/>
      <c r="C23" s="12">
        <f>IF($A23="","",IF($I23&lt;&gt;"",$I23,SUMIFS(Commitments!$F$5:$F$204,Commitments!$D$5:$D$204,$A23)))</f>
        <v/>
      </c>
      <c r="D23" s="12">
        <f>IF($A23="","",IF($J23&lt;&gt;"",$J23,SUMIFS(Invoices!$F$5:$F$304,Invoices!$D$5:$D$304,$A23)))</f>
        <v/>
      </c>
      <c r="E23" s="9">
        <f>IF($A23="","",IF($H23&lt;&gt;"",$H23,MAX($C23,$D23,$B23*$G23)))</f>
        <v/>
      </c>
      <c r="F23" s="9">
        <f>IF($A23="","",$B23-$E23)</f>
        <v/>
      </c>
      <c r="G23" s="13" t="n"/>
      <c r="H23" s="11" t="n"/>
      <c r="I23" s="11" t="n"/>
      <c r="J23" s="11" t="n"/>
      <c r="K23" s="14">
        <f>IF($A23="","",IFERROR($D23/$B23,0))</f>
        <v/>
      </c>
      <c r="L23" s="12">
        <f>IF($A23="","",$B23*$G23-$D23)</f>
        <v/>
      </c>
      <c r="M23" s="15">
        <f>IF($A23="","",IF($B23&lt;=0,"⚠ no budget on this line",IF($G23&gt;1,"⚠ percentage complete is above 100%",IF($F23&lt;0,"⚠ forecast over budget by "&amp;TEXT(-$F23,"#,##0"),IF($C23&gt;$B23,"⚠ committed above budget — the overrun is already signed",IF(AND($G23&gt;0,$K23&gt;$G23+0.1),"⚠ "&amp;TEXT($K23,"0%")&amp;" of budget spent at "&amp;TEXT($G23,"0%")&amp;" complete",IF($E23=0,"not started","on budget")))))))</f>
        <v/>
      </c>
      <c r="N23" s="10" t="n"/>
      <c r="O23" s="10" t="n"/>
      <c r="P23" s="10" t="n"/>
    </row>
    <row r="24">
      <c r="A24" s="10" t="n"/>
      <c r="B24" s="11" t="n"/>
      <c r="C24" s="12">
        <f>IF($A24="","",IF($I24&lt;&gt;"",$I24,SUMIFS(Commitments!$F$5:$F$204,Commitments!$D$5:$D$204,$A24)))</f>
        <v/>
      </c>
      <c r="D24" s="12">
        <f>IF($A24="","",IF($J24&lt;&gt;"",$J24,SUMIFS(Invoices!$F$5:$F$304,Invoices!$D$5:$D$304,$A24)))</f>
        <v/>
      </c>
      <c r="E24" s="9">
        <f>IF($A24="","",IF($H24&lt;&gt;"",$H24,MAX($C24,$D24,$B24*$G24)))</f>
        <v/>
      </c>
      <c r="F24" s="9">
        <f>IF($A24="","",$B24-$E24)</f>
        <v/>
      </c>
      <c r="G24" s="13" t="n"/>
      <c r="H24" s="11" t="n"/>
      <c r="I24" s="11" t="n"/>
      <c r="J24" s="11" t="n"/>
      <c r="K24" s="14">
        <f>IF($A24="","",IFERROR($D24/$B24,0))</f>
        <v/>
      </c>
      <c r="L24" s="12">
        <f>IF($A24="","",$B24*$G24-$D24)</f>
        <v/>
      </c>
      <c r="M24" s="15">
        <f>IF($A24="","",IF($B24&lt;=0,"⚠ no budget on this line",IF($G24&gt;1,"⚠ percentage complete is above 100%",IF($F24&lt;0,"⚠ forecast over budget by "&amp;TEXT(-$F24,"#,##0"),IF($C24&gt;$B24,"⚠ committed above budget — the overrun is already signed",IF(AND($G24&gt;0,$K24&gt;$G24+0.1),"⚠ "&amp;TEXT($K24,"0%")&amp;" of budget spent at "&amp;TEXT($G24,"0%")&amp;" complete",IF($E24=0,"not started","on budget")))))))</f>
        <v/>
      </c>
      <c r="N24" s="10" t="n"/>
      <c r="O24" s="10" t="n"/>
      <c r="P24" s="10" t="n"/>
    </row>
    <row r="25">
      <c r="A25" s="10" t="n"/>
      <c r="B25" s="11" t="n"/>
      <c r="C25" s="12">
        <f>IF($A25="","",IF($I25&lt;&gt;"",$I25,SUMIFS(Commitments!$F$5:$F$204,Commitments!$D$5:$D$204,$A25)))</f>
        <v/>
      </c>
      <c r="D25" s="12">
        <f>IF($A25="","",IF($J25&lt;&gt;"",$J25,SUMIFS(Invoices!$F$5:$F$304,Invoices!$D$5:$D$304,$A25)))</f>
        <v/>
      </c>
      <c r="E25" s="9">
        <f>IF($A25="","",IF($H25&lt;&gt;"",$H25,MAX($C25,$D25,$B25*$G25)))</f>
        <v/>
      </c>
      <c r="F25" s="9">
        <f>IF($A25="","",$B25-$E25)</f>
        <v/>
      </c>
      <c r="G25" s="13" t="n"/>
      <c r="H25" s="11" t="n"/>
      <c r="I25" s="11" t="n"/>
      <c r="J25" s="11" t="n"/>
      <c r="K25" s="14">
        <f>IF($A25="","",IFERROR($D25/$B25,0))</f>
        <v/>
      </c>
      <c r="L25" s="12">
        <f>IF($A25="","",$B25*$G25-$D25)</f>
        <v/>
      </c>
      <c r="M25" s="15">
        <f>IF($A25="","",IF($B25&lt;=0,"⚠ no budget on this line",IF($G25&gt;1,"⚠ percentage complete is above 100%",IF($F25&lt;0,"⚠ forecast over budget by "&amp;TEXT(-$F25,"#,##0"),IF($C25&gt;$B25,"⚠ committed above budget — the overrun is already signed",IF(AND($G25&gt;0,$K25&gt;$G25+0.1),"⚠ "&amp;TEXT($K25,"0%")&amp;" of budget spent at "&amp;TEXT($G25,"0%")&amp;" complete",IF($E25=0,"not started","on budget")))))))</f>
        <v/>
      </c>
      <c r="N25" s="10" t="n"/>
      <c r="O25" s="10" t="n"/>
      <c r="P25" s="10" t="n"/>
    </row>
    <row r="26">
      <c r="A26" s="10" t="n"/>
      <c r="B26" s="11" t="n"/>
      <c r="C26" s="12">
        <f>IF($A26="","",IF($I26&lt;&gt;"",$I26,SUMIFS(Commitments!$F$5:$F$204,Commitments!$D$5:$D$204,$A26)))</f>
        <v/>
      </c>
      <c r="D26" s="12">
        <f>IF($A26="","",IF($J26&lt;&gt;"",$J26,SUMIFS(Invoices!$F$5:$F$304,Invoices!$D$5:$D$304,$A26)))</f>
        <v/>
      </c>
      <c r="E26" s="9">
        <f>IF($A26="","",IF($H26&lt;&gt;"",$H26,MAX($C26,$D26,$B26*$G26)))</f>
        <v/>
      </c>
      <c r="F26" s="9">
        <f>IF($A26="","",$B26-$E26)</f>
        <v/>
      </c>
      <c r="G26" s="13" t="n"/>
      <c r="H26" s="11" t="n"/>
      <c r="I26" s="11" t="n"/>
      <c r="J26" s="11" t="n"/>
      <c r="K26" s="14">
        <f>IF($A26="","",IFERROR($D26/$B26,0))</f>
        <v/>
      </c>
      <c r="L26" s="12">
        <f>IF($A26="","",$B26*$G26-$D26)</f>
        <v/>
      </c>
      <c r="M26" s="15">
        <f>IF($A26="","",IF($B26&lt;=0,"⚠ no budget on this line",IF($G26&gt;1,"⚠ percentage complete is above 100%",IF($F26&lt;0,"⚠ forecast over budget by "&amp;TEXT(-$F26,"#,##0"),IF($C26&gt;$B26,"⚠ committed above budget — the overrun is already signed",IF(AND($G26&gt;0,$K26&gt;$G26+0.1),"⚠ "&amp;TEXT($K26,"0%")&amp;" of budget spent at "&amp;TEXT($G26,"0%")&amp;" complete",IF($E26=0,"not started","on budget")))))))</f>
        <v/>
      </c>
      <c r="N26" s="10" t="n"/>
      <c r="O26" s="10" t="n"/>
      <c r="P26" s="10" t="n"/>
    </row>
    <row r="27">
      <c r="A27" s="10" t="n"/>
      <c r="B27" s="11" t="n"/>
      <c r="C27" s="12">
        <f>IF($A27="","",IF($I27&lt;&gt;"",$I27,SUMIFS(Commitments!$F$5:$F$204,Commitments!$D$5:$D$204,$A27)))</f>
        <v/>
      </c>
      <c r="D27" s="12">
        <f>IF($A27="","",IF($J27&lt;&gt;"",$J27,SUMIFS(Invoices!$F$5:$F$304,Invoices!$D$5:$D$304,$A27)))</f>
        <v/>
      </c>
      <c r="E27" s="9">
        <f>IF($A27="","",IF($H27&lt;&gt;"",$H27,MAX($C27,$D27,$B27*$G27)))</f>
        <v/>
      </c>
      <c r="F27" s="9">
        <f>IF($A27="","",$B27-$E27)</f>
        <v/>
      </c>
      <c r="G27" s="13" t="n"/>
      <c r="H27" s="11" t="n"/>
      <c r="I27" s="11" t="n"/>
      <c r="J27" s="11" t="n"/>
      <c r="K27" s="14">
        <f>IF($A27="","",IFERROR($D27/$B27,0))</f>
        <v/>
      </c>
      <c r="L27" s="12">
        <f>IF($A27="","",$B27*$G27-$D27)</f>
        <v/>
      </c>
      <c r="M27" s="15">
        <f>IF($A27="","",IF($B27&lt;=0,"⚠ no budget on this line",IF($G27&gt;1,"⚠ percentage complete is above 100%",IF($F27&lt;0,"⚠ forecast over budget by "&amp;TEXT(-$F27,"#,##0"),IF($C27&gt;$B27,"⚠ committed above budget — the overrun is already signed",IF(AND($G27&gt;0,$K27&gt;$G27+0.1),"⚠ "&amp;TEXT($K27,"0%")&amp;" of budget spent at "&amp;TEXT($G27,"0%")&amp;" complete",IF($E27=0,"not started","on budget")))))))</f>
        <v/>
      </c>
      <c r="N27" s="10" t="n"/>
      <c r="O27" s="10" t="n"/>
      <c r="P27" s="10" t="n"/>
    </row>
    <row r="28">
      <c r="A28" s="10" t="n"/>
      <c r="B28" s="11" t="n"/>
      <c r="C28" s="12">
        <f>IF($A28="","",IF($I28&lt;&gt;"",$I28,SUMIFS(Commitments!$F$5:$F$204,Commitments!$D$5:$D$204,$A28)))</f>
        <v/>
      </c>
      <c r="D28" s="12">
        <f>IF($A28="","",IF($J28&lt;&gt;"",$J28,SUMIFS(Invoices!$F$5:$F$304,Invoices!$D$5:$D$304,$A28)))</f>
        <v/>
      </c>
      <c r="E28" s="9">
        <f>IF($A28="","",IF($H28&lt;&gt;"",$H28,MAX($C28,$D28,$B28*$G28)))</f>
        <v/>
      </c>
      <c r="F28" s="9">
        <f>IF($A28="","",$B28-$E28)</f>
        <v/>
      </c>
      <c r="G28" s="13" t="n"/>
      <c r="H28" s="11" t="n"/>
      <c r="I28" s="11" t="n"/>
      <c r="J28" s="11" t="n"/>
      <c r="K28" s="14">
        <f>IF($A28="","",IFERROR($D28/$B28,0))</f>
        <v/>
      </c>
      <c r="L28" s="12">
        <f>IF($A28="","",$B28*$G28-$D28)</f>
        <v/>
      </c>
      <c r="M28" s="15">
        <f>IF($A28="","",IF($B28&lt;=0,"⚠ no budget on this line",IF($G28&gt;1,"⚠ percentage complete is above 100%",IF($F28&lt;0,"⚠ forecast over budget by "&amp;TEXT(-$F28,"#,##0"),IF($C28&gt;$B28,"⚠ committed above budget — the overrun is already signed",IF(AND($G28&gt;0,$K28&gt;$G28+0.1),"⚠ "&amp;TEXT($K28,"0%")&amp;" of budget spent at "&amp;TEXT($G28,"0%")&amp;" complete",IF($E28=0,"not started","on budget")))))))</f>
        <v/>
      </c>
      <c r="N28" s="10" t="n"/>
      <c r="O28" s="10" t="n"/>
      <c r="P28" s="10" t="n"/>
    </row>
    <row r="29">
      <c r="A29" s="10" t="n"/>
      <c r="B29" s="11" t="n"/>
      <c r="C29" s="12">
        <f>IF($A29="","",IF($I29&lt;&gt;"",$I29,SUMIFS(Commitments!$F$5:$F$204,Commitments!$D$5:$D$204,$A29)))</f>
        <v/>
      </c>
      <c r="D29" s="12">
        <f>IF($A29="","",IF($J29&lt;&gt;"",$J29,SUMIFS(Invoices!$F$5:$F$304,Invoices!$D$5:$D$304,$A29)))</f>
        <v/>
      </c>
      <c r="E29" s="9">
        <f>IF($A29="","",IF($H29&lt;&gt;"",$H29,MAX($C29,$D29,$B29*$G29)))</f>
        <v/>
      </c>
      <c r="F29" s="9">
        <f>IF($A29="","",$B29-$E29)</f>
        <v/>
      </c>
      <c r="G29" s="13" t="n"/>
      <c r="H29" s="11" t="n"/>
      <c r="I29" s="11" t="n"/>
      <c r="J29" s="11" t="n"/>
      <c r="K29" s="14">
        <f>IF($A29="","",IFERROR($D29/$B29,0))</f>
        <v/>
      </c>
      <c r="L29" s="12">
        <f>IF($A29="","",$B29*$G29-$D29)</f>
        <v/>
      </c>
      <c r="M29" s="15">
        <f>IF($A29="","",IF($B29&lt;=0,"⚠ no budget on this line",IF($G29&gt;1,"⚠ percentage complete is above 100%",IF($F29&lt;0,"⚠ forecast over budget by "&amp;TEXT(-$F29,"#,##0"),IF($C29&gt;$B29,"⚠ committed above budget — the overrun is already signed",IF(AND($G29&gt;0,$K29&gt;$G29+0.1),"⚠ "&amp;TEXT($K29,"0%")&amp;" of budget spent at "&amp;TEXT($G29,"0%")&amp;" complete",IF($E29=0,"not started","on budget")))))))</f>
        <v/>
      </c>
      <c r="N29" s="10" t="n"/>
      <c r="O29" s="10" t="n"/>
      <c r="P29" s="10" t="n"/>
    </row>
    <row r="30">
      <c r="A30" s="10" t="n"/>
      <c r="B30" s="11" t="n"/>
      <c r="C30" s="12">
        <f>IF($A30="","",IF($I30&lt;&gt;"",$I30,SUMIFS(Commitments!$F$5:$F$204,Commitments!$D$5:$D$204,$A30)))</f>
        <v/>
      </c>
      <c r="D30" s="12">
        <f>IF($A30="","",IF($J30&lt;&gt;"",$J30,SUMIFS(Invoices!$F$5:$F$304,Invoices!$D$5:$D$304,$A30)))</f>
        <v/>
      </c>
      <c r="E30" s="9">
        <f>IF($A30="","",IF($H30&lt;&gt;"",$H30,MAX($C30,$D30,$B30*$G30)))</f>
        <v/>
      </c>
      <c r="F30" s="9">
        <f>IF($A30="","",$B30-$E30)</f>
        <v/>
      </c>
      <c r="G30" s="13" t="n"/>
      <c r="H30" s="11" t="n"/>
      <c r="I30" s="11" t="n"/>
      <c r="J30" s="11" t="n"/>
      <c r="K30" s="14">
        <f>IF($A30="","",IFERROR($D30/$B30,0))</f>
        <v/>
      </c>
      <c r="L30" s="12">
        <f>IF($A30="","",$B30*$G30-$D30)</f>
        <v/>
      </c>
      <c r="M30" s="15">
        <f>IF($A30="","",IF($B30&lt;=0,"⚠ no budget on this line",IF($G30&gt;1,"⚠ percentage complete is above 100%",IF($F30&lt;0,"⚠ forecast over budget by "&amp;TEXT(-$F30,"#,##0"),IF($C30&gt;$B30,"⚠ committed above budget — the overrun is already signed",IF(AND($G30&gt;0,$K30&gt;$G30+0.1),"⚠ "&amp;TEXT($K30,"0%")&amp;" of budget spent at "&amp;TEXT($G30,"0%")&amp;" complete",IF($E30=0,"not started","on budget")))))))</f>
        <v/>
      </c>
      <c r="N30" s="10" t="n"/>
      <c r="O30" s="10" t="n"/>
      <c r="P30" s="10" t="n"/>
    </row>
    <row r="31">
      <c r="A31" s="10" t="n"/>
      <c r="B31" s="11" t="n"/>
      <c r="C31" s="12">
        <f>IF($A31="","",IF($I31&lt;&gt;"",$I31,SUMIFS(Commitments!$F$5:$F$204,Commitments!$D$5:$D$204,$A31)))</f>
        <v/>
      </c>
      <c r="D31" s="12">
        <f>IF($A31="","",IF($J31&lt;&gt;"",$J31,SUMIFS(Invoices!$F$5:$F$304,Invoices!$D$5:$D$304,$A31)))</f>
        <v/>
      </c>
      <c r="E31" s="9">
        <f>IF($A31="","",IF($H31&lt;&gt;"",$H31,MAX($C31,$D31,$B31*$G31)))</f>
        <v/>
      </c>
      <c r="F31" s="9">
        <f>IF($A31="","",$B31-$E31)</f>
        <v/>
      </c>
      <c r="G31" s="13" t="n"/>
      <c r="H31" s="11" t="n"/>
      <c r="I31" s="11" t="n"/>
      <c r="J31" s="11" t="n"/>
      <c r="K31" s="14">
        <f>IF($A31="","",IFERROR($D31/$B31,0))</f>
        <v/>
      </c>
      <c r="L31" s="12">
        <f>IF($A31="","",$B31*$G31-$D31)</f>
        <v/>
      </c>
      <c r="M31" s="15">
        <f>IF($A31="","",IF($B31&lt;=0,"⚠ no budget on this line",IF($G31&gt;1,"⚠ percentage complete is above 100%",IF($F31&lt;0,"⚠ forecast over budget by "&amp;TEXT(-$F31,"#,##0"),IF($C31&gt;$B31,"⚠ committed above budget — the overrun is already signed",IF(AND($G31&gt;0,$K31&gt;$G31+0.1),"⚠ "&amp;TEXT($K31,"0%")&amp;" of budget spent at "&amp;TEXT($G31,"0%")&amp;" complete",IF($E31=0,"not started","on budget")))))))</f>
        <v/>
      </c>
      <c r="N31" s="10" t="n"/>
      <c r="O31" s="10" t="n"/>
      <c r="P31" s="10" t="n"/>
    </row>
    <row r="32">
      <c r="A32" s="10" t="n"/>
      <c r="B32" s="11" t="n"/>
      <c r="C32" s="12">
        <f>IF($A32="","",IF($I32&lt;&gt;"",$I32,SUMIFS(Commitments!$F$5:$F$204,Commitments!$D$5:$D$204,$A32)))</f>
        <v/>
      </c>
      <c r="D32" s="12">
        <f>IF($A32="","",IF($J32&lt;&gt;"",$J32,SUMIFS(Invoices!$F$5:$F$304,Invoices!$D$5:$D$304,$A32)))</f>
        <v/>
      </c>
      <c r="E32" s="9">
        <f>IF($A32="","",IF($H32&lt;&gt;"",$H32,MAX($C32,$D32,$B32*$G32)))</f>
        <v/>
      </c>
      <c r="F32" s="9">
        <f>IF($A32="","",$B32-$E32)</f>
        <v/>
      </c>
      <c r="G32" s="13" t="n"/>
      <c r="H32" s="11" t="n"/>
      <c r="I32" s="11" t="n"/>
      <c r="J32" s="11" t="n"/>
      <c r="K32" s="14">
        <f>IF($A32="","",IFERROR($D32/$B32,0))</f>
        <v/>
      </c>
      <c r="L32" s="12">
        <f>IF($A32="","",$B32*$G32-$D32)</f>
        <v/>
      </c>
      <c r="M32" s="15">
        <f>IF($A32="","",IF($B32&lt;=0,"⚠ no budget on this line",IF($G32&gt;1,"⚠ percentage complete is above 100%",IF($F32&lt;0,"⚠ forecast over budget by "&amp;TEXT(-$F32,"#,##0"),IF($C32&gt;$B32,"⚠ committed above budget — the overrun is already signed",IF(AND($G32&gt;0,$K32&gt;$G32+0.1),"⚠ "&amp;TEXT($K32,"0%")&amp;" of budget spent at "&amp;TEXT($G32,"0%")&amp;" complete",IF($E32=0,"not started","on budget")))))))</f>
        <v/>
      </c>
      <c r="N32" s="10" t="n"/>
      <c r="O32" s="10" t="n"/>
      <c r="P32" s="10" t="n"/>
    </row>
    <row r="33">
      <c r="A33" s="10" t="n"/>
      <c r="B33" s="11" t="n"/>
      <c r="C33" s="12">
        <f>IF($A33="","",IF($I33&lt;&gt;"",$I33,SUMIFS(Commitments!$F$5:$F$204,Commitments!$D$5:$D$204,$A33)))</f>
        <v/>
      </c>
      <c r="D33" s="12">
        <f>IF($A33="","",IF($J33&lt;&gt;"",$J33,SUMIFS(Invoices!$F$5:$F$304,Invoices!$D$5:$D$304,$A33)))</f>
        <v/>
      </c>
      <c r="E33" s="9">
        <f>IF($A33="","",IF($H33&lt;&gt;"",$H33,MAX($C33,$D33,$B33*$G33)))</f>
        <v/>
      </c>
      <c r="F33" s="9">
        <f>IF($A33="","",$B33-$E33)</f>
        <v/>
      </c>
      <c r="G33" s="13" t="n"/>
      <c r="H33" s="11" t="n"/>
      <c r="I33" s="11" t="n"/>
      <c r="J33" s="11" t="n"/>
      <c r="K33" s="14">
        <f>IF($A33="","",IFERROR($D33/$B33,0))</f>
        <v/>
      </c>
      <c r="L33" s="12">
        <f>IF($A33="","",$B33*$G33-$D33)</f>
        <v/>
      </c>
      <c r="M33" s="15">
        <f>IF($A33="","",IF($B33&lt;=0,"⚠ no budget on this line",IF($G33&gt;1,"⚠ percentage complete is above 100%",IF($F33&lt;0,"⚠ forecast over budget by "&amp;TEXT(-$F33,"#,##0"),IF($C33&gt;$B33,"⚠ committed above budget — the overrun is already signed",IF(AND($G33&gt;0,$K33&gt;$G33+0.1),"⚠ "&amp;TEXT($K33,"0%")&amp;" of budget spent at "&amp;TEXT($G33,"0%")&amp;" complete",IF($E33=0,"not started","on budget")))))))</f>
        <v/>
      </c>
      <c r="N33" s="10" t="n"/>
      <c r="O33" s="10" t="n"/>
      <c r="P33" s="10" t="n"/>
    </row>
    <row r="34">
      <c r="A34" s="10" t="n"/>
      <c r="B34" s="11" t="n"/>
      <c r="C34" s="12">
        <f>IF($A34="","",IF($I34&lt;&gt;"",$I34,SUMIFS(Commitments!$F$5:$F$204,Commitments!$D$5:$D$204,$A34)))</f>
        <v/>
      </c>
      <c r="D34" s="12">
        <f>IF($A34="","",IF($J34&lt;&gt;"",$J34,SUMIFS(Invoices!$F$5:$F$304,Invoices!$D$5:$D$304,$A34)))</f>
        <v/>
      </c>
      <c r="E34" s="9">
        <f>IF($A34="","",IF($H34&lt;&gt;"",$H34,MAX($C34,$D34,$B34*$G34)))</f>
        <v/>
      </c>
      <c r="F34" s="9">
        <f>IF($A34="","",$B34-$E34)</f>
        <v/>
      </c>
      <c r="G34" s="13" t="n"/>
      <c r="H34" s="11" t="n"/>
      <c r="I34" s="11" t="n"/>
      <c r="J34" s="11" t="n"/>
      <c r="K34" s="14">
        <f>IF($A34="","",IFERROR($D34/$B34,0))</f>
        <v/>
      </c>
      <c r="L34" s="12">
        <f>IF($A34="","",$B34*$G34-$D34)</f>
        <v/>
      </c>
      <c r="M34" s="15">
        <f>IF($A34="","",IF($B34&lt;=0,"⚠ no budget on this line",IF($G34&gt;1,"⚠ percentage complete is above 100%",IF($F34&lt;0,"⚠ forecast over budget by "&amp;TEXT(-$F34,"#,##0"),IF($C34&gt;$B34,"⚠ committed above budget — the overrun is already signed",IF(AND($G34&gt;0,$K34&gt;$G34+0.1),"⚠ "&amp;TEXT($K34,"0%")&amp;" of budget spent at "&amp;TEXT($G34,"0%")&amp;" complete",IF($E34=0,"not started","on budget")))))))</f>
        <v/>
      </c>
      <c r="N34" s="10" t="n"/>
      <c r="O34" s="10" t="n"/>
      <c r="P34" s="10" t="n"/>
    </row>
    <row r="35">
      <c r="A35" s="10" t="n"/>
      <c r="B35" s="11" t="n"/>
      <c r="C35" s="12">
        <f>IF($A35="","",IF($I35&lt;&gt;"",$I35,SUMIFS(Commitments!$F$5:$F$204,Commitments!$D$5:$D$204,$A35)))</f>
        <v/>
      </c>
      <c r="D35" s="12">
        <f>IF($A35="","",IF($J35&lt;&gt;"",$J35,SUMIFS(Invoices!$F$5:$F$304,Invoices!$D$5:$D$304,$A35)))</f>
        <v/>
      </c>
      <c r="E35" s="9">
        <f>IF($A35="","",IF($H35&lt;&gt;"",$H35,MAX($C35,$D35,$B35*$G35)))</f>
        <v/>
      </c>
      <c r="F35" s="9">
        <f>IF($A35="","",$B35-$E35)</f>
        <v/>
      </c>
      <c r="G35" s="13" t="n"/>
      <c r="H35" s="11" t="n"/>
      <c r="I35" s="11" t="n"/>
      <c r="J35" s="11" t="n"/>
      <c r="K35" s="14">
        <f>IF($A35="","",IFERROR($D35/$B35,0))</f>
        <v/>
      </c>
      <c r="L35" s="12">
        <f>IF($A35="","",$B35*$G35-$D35)</f>
        <v/>
      </c>
      <c r="M35" s="15">
        <f>IF($A35="","",IF($B35&lt;=0,"⚠ no budget on this line",IF($G35&gt;1,"⚠ percentage complete is above 100%",IF($F35&lt;0,"⚠ forecast over budget by "&amp;TEXT(-$F35,"#,##0"),IF($C35&gt;$B35,"⚠ committed above budget — the overrun is already signed",IF(AND($G35&gt;0,$K35&gt;$G35+0.1),"⚠ "&amp;TEXT($K35,"0%")&amp;" of budget spent at "&amp;TEXT($G35,"0%")&amp;" complete",IF($E35=0,"not started","on budget")))))))</f>
        <v/>
      </c>
      <c r="N35" s="10" t="n"/>
      <c r="O35" s="10" t="n"/>
      <c r="P35" s="10" t="n"/>
    </row>
    <row r="36">
      <c r="A36" s="10" t="n"/>
      <c r="B36" s="11" t="n"/>
      <c r="C36" s="12">
        <f>IF($A36="","",IF($I36&lt;&gt;"",$I36,SUMIFS(Commitments!$F$5:$F$204,Commitments!$D$5:$D$204,$A36)))</f>
        <v/>
      </c>
      <c r="D36" s="12">
        <f>IF($A36="","",IF($J36&lt;&gt;"",$J36,SUMIFS(Invoices!$F$5:$F$304,Invoices!$D$5:$D$304,$A36)))</f>
        <v/>
      </c>
      <c r="E36" s="9">
        <f>IF($A36="","",IF($H36&lt;&gt;"",$H36,MAX($C36,$D36,$B36*$G36)))</f>
        <v/>
      </c>
      <c r="F36" s="9">
        <f>IF($A36="","",$B36-$E36)</f>
        <v/>
      </c>
      <c r="G36" s="13" t="n"/>
      <c r="H36" s="11" t="n"/>
      <c r="I36" s="11" t="n"/>
      <c r="J36" s="11" t="n"/>
      <c r="K36" s="14">
        <f>IF($A36="","",IFERROR($D36/$B36,0))</f>
        <v/>
      </c>
      <c r="L36" s="12">
        <f>IF($A36="","",$B36*$G36-$D36)</f>
        <v/>
      </c>
      <c r="M36" s="15">
        <f>IF($A36="","",IF($B36&lt;=0,"⚠ no budget on this line",IF($G36&gt;1,"⚠ percentage complete is above 100%",IF($F36&lt;0,"⚠ forecast over budget by "&amp;TEXT(-$F36,"#,##0"),IF($C36&gt;$B36,"⚠ committed above budget — the overrun is already signed",IF(AND($G36&gt;0,$K36&gt;$G36+0.1),"⚠ "&amp;TEXT($K36,"0%")&amp;" of budget spent at "&amp;TEXT($G36,"0%")&amp;" complete",IF($E36=0,"not started","on budget")))))))</f>
        <v/>
      </c>
      <c r="N36" s="10" t="n"/>
      <c r="O36" s="10" t="n"/>
      <c r="P36" s="10" t="n"/>
    </row>
    <row r="37">
      <c r="A37" s="10" t="n"/>
      <c r="B37" s="11" t="n"/>
      <c r="C37" s="12">
        <f>IF($A37="","",IF($I37&lt;&gt;"",$I37,SUMIFS(Commitments!$F$5:$F$204,Commitments!$D$5:$D$204,$A37)))</f>
        <v/>
      </c>
      <c r="D37" s="12">
        <f>IF($A37="","",IF($J37&lt;&gt;"",$J37,SUMIFS(Invoices!$F$5:$F$304,Invoices!$D$5:$D$304,$A37)))</f>
        <v/>
      </c>
      <c r="E37" s="9">
        <f>IF($A37="","",IF($H37&lt;&gt;"",$H37,MAX($C37,$D37,$B37*$G37)))</f>
        <v/>
      </c>
      <c r="F37" s="9">
        <f>IF($A37="","",$B37-$E37)</f>
        <v/>
      </c>
      <c r="G37" s="13" t="n"/>
      <c r="H37" s="11" t="n"/>
      <c r="I37" s="11" t="n"/>
      <c r="J37" s="11" t="n"/>
      <c r="K37" s="14">
        <f>IF($A37="","",IFERROR($D37/$B37,0))</f>
        <v/>
      </c>
      <c r="L37" s="12">
        <f>IF($A37="","",$B37*$G37-$D37)</f>
        <v/>
      </c>
      <c r="M37" s="15">
        <f>IF($A37="","",IF($B37&lt;=0,"⚠ no budget on this line",IF($G37&gt;1,"⚠ percentage complete is above 100%",IF($F37&lt;0,"⚠ forecast over budget by "&amp;TEXT(-$F37,"#,##0"),IF($C37&gt;$B37,"⚠ committed above budget — the overrun is already signed",IF(AND($G37&gt;0,$K37&gt;$G37+0.1),"⚠ "&amp;TEXT($K37,"0%")&amp;" of budget spent at "&amp;TEXT($G37,"0%")&amp;" complete",IF($E37=0,"not started","on budget")))))))</f>
        <v/>
      </c>
      <c r="N37" s="10" t="n"/>
      <c r="O37" s="10" t="n"/>
      <c r="P37" s="10" t="n"/>
    </row>
    <row r="38">
      <c r="A38" s="10" t="n"/>
      <c r="B38" s="11" t="n"/>
      <c r="C38" s="12">
        <f>IF($A38="","",IF($I38&lt;&gt;"",$I38,SUMIFS(Commitments!$F$5:$F$204,Commitments!$D$5:$D$204,$A38)))</f>
        <v/>
      </c>
      <c r="D38" s="12">
        <f>IF($A38="","",IF($J38&lt;&gt;"",$J38,SUMIFS(Invoices!$F$5:$F$304,Invoices!$D$5:$D$304,$A38)))</f>
        <v/>
      </c>
      <c r="E38" s="9">
        <f>IF($A38="","",IF($H38&lt;&gt;"",$H38,MAX($C38,$D38,$B38*$G38)))</f>
        <v/>
      </c>
      <c r="F38" s="9">
        <f>IF($A38="","",$B38-$E38)</f>
        <v/>
      </c>
      <c r="G38" s="13" t="n"/>
      <c r="H38" s="11" t="n"/>
      <c r="I38" s="11" t="n"/>
      <c r="J38" s="11" t="n"/>
      <c r="K38" s="14">
        <f>IF($A38="","",IFERROR($D38/$B38,0))</f>
        <v/>
      </c>
      <c r="L38" s="12">
        <f>IF($A38="","",$B38*$G38-$D38)</f>
        <v/>
      </c>
      <c r="M38" s="15">
        <f>IF($A38="","",IF($B38&lt;=0,"⚠ no budget on this line",IF($G38&gt;1,"⚠ percentage complete is above 100%",IF($F38&lt;0,"⚠ forecast over budget by "&amp;TEXT(-$F38,"#,##0"),IF($C38&gt;$B38,"⚠ committed above budget — the overrun is already signed",IF(AND($G38&gt;0,$K38&gt;$G38+0.1),"⚠ "&amp;TEXT($K38,"0%")&amp;" of budget spent at "&amp;TEXT($G38,"0%")&amp;" complete",IF($E38=0,"not started","on budget")))))))</f>
        <v/>
      </c>
      <c r="N38" s="10" t="n"/>
      <c r="O38" s="10" t="n"/>
      <c r="P38" s="10" t="n"/>
    </row>
    <row r="39">
      <c r="A39" s="10" t="n"/>
      <c r="B39" s="11" t="n"/>
      <c r="C39" s="12">
        <f>IF($A39="","",IF($I39&lt;&gt;"",$I39,SUMIFS(Commitments!$F$5:$F$204,Commitments!$D$5:$D$204,$A39)))</f>
        <v/>
      </c>
      <c r="D39" s="12">
        <f>IF($A39="","",IF($J39&lt;&gt;"",$J39,SUMIFS(Invoices!$F$5:$F$304,Invoices!$D$5:$D$304,$A39)))</f>
        <v/>
      </c>
      <c r="E39" s="9">
        <f>IF($A39="","",IF($H39&lt;&gt;"",$H39,MAX($C39,$D39,$B39*$G39)))</f>
        <v/>
      </c>
      <c r="F39" s="9">
        <f>IF($A39="","",$B39-$E39)</f>
        <v/>
      </c>
      <c r="G39" s="13" t="n"/>
      <c r="H39" s="11" t="n"/>
      <c r="I39" s="11" t="n"/>
      <c r="J39" s="11" t="n"/>
      <c r="K39" s="14">
        <f>IF($A39="","",IFERROR($D39/$B39,0))</f>
        <v/>
      </c>
      <c r="L39" s="12">
        <f>IF($A39="","",$B39*$G39-$D39)</f>
        <v/>
      </c>
      <c r="M39" s="15">
        <f>IF($A39="","",IF($B39&lt;=0,"⚠ no budget on this line",IF($G39&gt;1,"⚠ percentage complete is above 100%",IF($F39&lt;0,"⚠ forecast over budget by "&amp;TEXT(-$F39,"#,##0"),IF($C39&gt;$B39,"⚠ committed above budget — the overrun is already signed",IF(AND($G39&gt;0,$K39&gt;$G39+0.1),"⚠ "&amp;TEXT($K39,"0%")&amp;" of budget spent at "&amp;TEXT($G39,"0%")&amp;" complete",IF($E39=0,"not started","on budget")))))))</f>
        <v/>
      </c>
      <c r="N39" s="10" t="n"/>
      <c r="O39" s="10" t="n"/>
      <c r="P39" s="10" t="n"/>
    </row>
    <row r="40">
      <c r="A40" s="10" t="n"/>
      <c r="B40" s="11" t="n"/>
      <c r="C40" s="12">
        <f>IF($A40="","",IF($I40&lt;&gt;"",$I40,SUMIFS(Commitments!$F$5:$F$204,Commitments!$D$5:$D$204,$A40)))</f>
        <v/>
      </c>
      <c r="D40" s="12">
        <f>IF($A40="","",IF($J40&lt;&gt;"",$J40,SUMIFS(Invoices!$F$5:$F$304,Invoices!$D$5:$D$304,$A40)))</f>
        <v/>
      </c>
      <c r="E40" s="9">
        <f>IF($A40="","",IF($H40&lt;&gt;"",$H40,MAX($C40,$D40,$B40*$G40)))</f>
        <v/>
      </c>
      <c r="F40" s="9">
        <f>IF($A40="","",$B40-$E40)</f>
        <v/>
      </c>
      <c r="G40" s="13" t="n"/>
      <c r="H40" s="11" t="n"/>
      <c r="I40" s="11" t="n"/>
      <c r="J40" s="11" t="n"/>
      <c r="K40" s="14">
        <f>IF($A40="","",IFERROR($D40/$B40,0))</f>
        <v/>
      </c>
      <c r="L40" s="12">
        <f>IF($A40="","",$B40*$G40-$D40)</f>
        <v/>
      </c>
      <c r="M40" s="15">
        <f>IF($A40="","",IF($B40&lt;=0,"⚠ no budget on this line",IF($G40&gt;1,"⚠ percentage complete is above 100%",IF($F40&lt;0,"⚠ forecast over budget by "&amp;TEXT(-$F40,"#,##0"),IF($C40&gt;$B40,"⚠ committed above budget — the overrun is already signed",IF(AND($G40&gt;0,$K40&gt;$G40+0.1),"⚠ "&amp;TEXT($K40,"0%")&amp;" of budget spent at "&amp;TEXT($G40,"0%")&amp;" complete",IF($E40=0,"not started","on budget")))))))</f>
        <v/>
      </c>
      <c r="N40" s="10" t="n"/>
      <c r="O40" s="10" t="n"/>
      <c r="P40" s="10" t="n"/>
    </row>
    <row r="41">
      <c r="A41" s="10" t="n"/>
      <c r="B41" s="11" t="n"/>
      <c r="C41" s="12">
        <f>IF($A41="","",IF($I41&lt;&gt;"",$I41,SUMIFS(Commitments!$F$5:$F$204,Commitments!$D$5:$D$204,$A41)))</f>
        <v/>
      </c>
      <c r="D41" s="12">
        <f>IF($A41="","",IF($J41&lt;&gt;"",$J41,SUMIFS(Invoices!$F$5:$F$304,Invoices!$D$5:$D$304,$A41)))</f>
        <v/>
      </c>
      <c r="E41" s="9">
        <f>IF($A41="","",IF($H41&lt;&gt;"",$H41,MAX($C41,$D41,$B41*$G41)))</f>
        <v/>
      </c>
      <c r="F41" s="9">
        <f>IF($A41="","",$B41-$E41)</f>
        <v/>
      </c>
      <c r="G41" s="13" t="n"/>
      <c r="H41" s="11" t="n"/>
      <c r="I41" s="11" t="n"/>
      <c r="J41" s="11" t="n"/>
      <c r="K41" s="14">
        <f>IF($A41="","",IFERROR($D41/$B41,0))</f>
        <v/>
      </c>
      <c r="L41" s="12">
        <f>IF($A41="","",$B41*$G41-$D41)</f>
        <v/>
      </c>
      <c r="M41" s="15">
        <f>IF($A41="","",IF($B41&lt;=0,"⚠ no budget on this line",IF($G41&gt;1,"⚠ percentage complete is above 100%",IF($F41&lt;0,"⚠ forecast over budget by "&amp;TEXT(-$F41,"#,##0"),IF($C41&gt;$B41,"⚠ committed above budget — the overrun is already signed",IF(AND($G41&gt;0,$K41&gt;$G41+0.1),"⚠ "&amp;TEXT($K41,"0%")&amp;" of budget spent at "&amp;TEXT($G41,"0%")&amp;" complete",IF($E41=0,"not started","on budget")))))))</f>
        <v/>
      </c>
      <c r="N41" s="10" t="n"/>
      <c r="O41" s="10" t="n"/>
      <c r="P41" s="10" t="n"/>
    </row>
    <row r="42">
      <c r="A42" s="10" t="n"/>
      <c r="B42" s="11" t="n"/>
      <c r="C42" s="12">
        <f>IF($A42="","",IF($I42&lt;&gt;"",$I42,SUMIFS(Commitments!$F$5:$F$204,Commitments!$D$5:$D$204,$A42)))</f>
        <v/>
      </c>
      <c r="D42" s="12">
        <f>IF($A42="","",IF($J42&lt;&gt;"",$J42,SUMIFS(Invoices!$F$5:$F$304,Invoices!$D$5:$D$304,$A42)))</f>
        <v/>
      </c>
      <c r="E42" s="9">
        <f>IF($A42="","",IF($H42&lt;&gt;"",$H42,MAX($C42,$D42,$B42*$G42)))</f>
        <v/>
      </c>
      <c r="F42" s="9">
        <f>IF($A42="","",$B42-$E42)</f>
        <v/>
      </c>
      <c r="G42" s="13" t="n"/>
      <c r="H42" s="11" t="n"/>
      <c r="I42" s="11" t="n"/>
      <c r="J42" s="11" t="n"/>
      <c r="K42" s="14">
        <f>IF($A42="","",IFERROR($D42/$B42,0))</f>
        <v/>
      </c>
      <c r="L42" s="12">
        <f>IF($A42="","",$B42*$G42-$D42)</f>
        <v/>
      </c>
      <c r="M42" s="15">
        <f>IF($A42="","",IF($B42&lt;=0,"⚠ no budget on this line",IF($G42&gt;1,"⚠ percentage complete is above 100%",IF($F42&lt;0,"⚠ forecast over budget by "&amp;TEXT(-$F42,"#,##0"),IF($C42&gt;$B42,"⚠ committed above budget — the overrun is already signed",IF(AND($G42&gt;0,$K42&gt;$G42+0.1),"⚠ "&amp;TEXT($K42,"0%")&amp;" of budget spent at "&amp;TEXT($G42,"0%")&amp;" complete",IF($E42=0,"not started","on budget")))))))</f>
        <v/>
      </c>
      <c r="N42" s="10" t="n"/>
      <c r="O42" s="10" t="n"/>
      <c r="P42" s="10" t="n"/>
    </row>
    <row r="43">
      <c r="A43" s="10" t="n"/>
      <c r="B43" s="11" t="n"/>
      <c r="C43" s="12">
        <f>IF($A43="","",IF($I43&lt;&gt;"",$I43,SUMIFS(Commitments!$F$5:$F$204,Commitments!$D$5:$D$204,$A43)))</f>
        <v/>
      </c>
      <c r="D43" s="12">
        <f>IF($A43="","",IF($J43&lt;&gt;"",$J43,SUMIFS(Invoices!$F$5:$F$304,Invoices!$D$5:$D$304,$A43)))</f>
        <v/>
      </c>
      <c r="E43" s="9">
        <f>IF($A43="","",IF($H43&lt;&gt;"",$H43,MAX($C43,$D43,$B43*$G43)))</f>
        <v/>
      </c>
      <c r="F43" s="9">
        <f>IF($A43="","",$B43-$E43)</f>
        <v/>
      </c>
      <c r="G43" s="13" t="n"/>
      <c r="H43" s="11" t="n"/>
      <c r="I43" s="11" t="n"/>
      <c r="J43" s="11" t="n"/>
      <c r="K43" s="14">
        <f>IF($A43="","",IFERROR($D43/$B43,0))</f>
        <v/>
      </c>
      <c r="L43" s="12">
        <f>IF($A43="","",$B43*$G43-$D43)</f>
        <v/>
      </c>
      <c r="M43" s="15">
        <f>IF($A43="","",IF($B43&lt;=0,"⚠ no budget on this line",IF($G43&gt;1,"⚠ percentage complete is above 100%",IF($F43&lt;0,"⚠ forecast over budget by "&amp;TEXT(-$F43,"#,##0"),IF($C43&gt;$B43,"⚠ committed above budget — the overrun is already signed",IF(AND($G43&gt;0,$K43&gt;$G43+0.1),"⚠ "&amp;TEXT($K43,"0%")&amp;" of budget spent at "&amp;TEXT($G43,"0%")&amp;" complete",IF($E43=0,"not started","on budget")))))))</f>
        <v/>
      </c>
      <c r="N43" s="10" t="n"/>
      <c r="O43" s="10" t="n"/>
      <c r="P43" s="10" t="n"/>
    </row>
    <row r="44">
      <c r="A44" s="10" t="n"/>
      <c r="B44" s="11" t="n"/>
      <c r="C44" s="12">
        <f>IF($A44="","",IF($I44&lt;&gt;"",$I44,SUMIFS(Commitments!$F$5:$F$204,Commitments!$D$5:$D$204,$A44)))</f>
        <v/>
      </c>
      <c r="D44" s="12">
        <f>IF($A44="","",IF($J44&lt;&gt;"",$J44,SUMIFS(Invoices!$F$5:$F$304,Invoices!$D$5:$D$304,$A44)))</f>
        <v/>
      </c>
      <c r="E44" s="9">
        <f>IF($A44="","",IF($H44&lt;&gt;"",$H44,MAX($C44,$D44,$B44*$G44)))</f>
        <v/>
      </c>
      <c r="F44" s="9">
        <f>IF($A44="","",$B44-$E44)</f>
        <v/>
      </c>
      <c r="G44" s="13" t="n"/>
      <c r="H44" s="11" t="n"/>
      <c r="I44" s="11" t="n"/>
      <c r="J44" s="11" t="n"/>
      <c r="K44" s="14">
        <f>IF($A44="","",IFERROR($D44/$B44,0))</f>
        <v/>
      </c>
      <c r="L44" s="12">
        <f>IF($A44="","",$B44*$G44-$D44)</f>
        <v/>
      </c>
      <c r="M44" s="15">
        <f>IF($A44="","",IF($B44&lt;=0,"⚠ no budget on this line",IF($G44&gt;1,"⚠ percentage complete is above 100%",IF($F44&lt;0,"⚠ forecast over budget by "&amp;TEXT(-$F44,"#,##0"),IF($C44&gt;$B44,"⚠ committed above budget — the overrun is already signed",IF(AND($G44&gt;0,$K44&gt;$G44+0.1),"⚠ "&amp;TEXT($K44,"0%")&amp;" of budget spent at "&amp;TEXT($G44,"0%")&amp;" complete",IF($E44=0,"not started","on budget")))))))</f>
        <v/>
      </c>
      <c r="N44" s="10" t="n"/>
      <c r="O44" s="10" t="n"/>
      <c r="P44" s="10" t="n"/>
    </row>
    <row r="45">
      <c r="A45" s="10" t="n"/>
      <c r="B45" s="11" t="n"/>
      <c r="C45" s="12">
        <f>IF($A45="","",IF($I45&lt;&gt;"",$I45,SUMIFS(Commitments!$F$5:$F$204,Commitments!$D$5:$D$204,$A45)))</f>
        <v/>
      </c>
      <c r="D45" s="12">
        <f>IF($A45="","",IF($J45&lt;&gt;"",$J45,SUMIFS(Invoices!$F$5:$F$304,Invoices!$D$5:$D$304,$A45)))</f>
        <v/>
      </c>
      <c r="E45" s="9">
        <f>IF($A45="","",IF($H45&lt;&gt;"",$H45,MAX($C45,$D45,$B45*$G45)))</f>
        <v/>
      </c>
      <c r="F45" s="9">
        <f>IF($A45="","",$B45-$E45)</f>
        <v/>
      </c>
      <c r="G45" s="13" t="n"/>
      <c r="H45" s="11" t="n"/>
      <c r="I45" s="11" t="n"/>
      <c r="J45" s="11" t="n"/>
      <c r="K45" s="14">
        <f>IF($A45="","",IFERROR($D45/$B45,0))</f>
        <v/>
      </c>
      <c r="L45" s="12">
        <f>IF($A45="","",$B45*$G45-$D45)</f>
        <v/>
      </c>
      <c r="M45" s="15">
        <f>IF($A45="","",IF($B45&lt;=0,"⚠ no budget on this line",IF($G45&gt;1,"⚠ percentage complete is above 100%",IF($F45&lt;0,"⚠ forecast over budget by "&amp;TEXT(-$F45,"#,##0"),IF($C45&gt;$B45,"⚠ committed above budget — the overrun is already signed",IF(AND($G45&gt;0,$K45&gt;$G45+0.1),"⚠ "&amp;TEXT($K45,"0%")&amp;" of budget spent at "&amp;TEXT($G45,"0%")&amp;" complete",IF($E45=0,"not started","on budget")))))))</f>
        <v/>
      </c>
      <c r="N45" s="10" t="n"/>
      <c r="O45" s="10" t="n"/>
      <c r="P45" s="10" t="n"/>
    </row>
    <row r="46">
      <c r="A46" s="10" t="n"/>
      <c r="B46" s="11" t="n"/>
      <c r="C46" s="12">
        <f>IF($A46="","",IF($I46&lt;&gt;"",$I46,SUMIFS(Commitments!$F$5:$F$204,Commitments!$D$5:$D$204,$A46)))</f>
        <v/>
      </c>
      <c r="D46" s="12">
        <f>IF($A46="","",IF($J46&lt;&gt;"",$J46,SUMIFS(Invoices!$F$5:$F$304,Invoices!$D$5:$D$304,$A46)))</f>
        <v/>
      </c>
      <c r="E46" s="9">
        <f>IF($A46="","",IF($H46&lt;&gt;"",$H46,MAX($C46,$D46,$B46*$G46)))</f>
        <v/>
      </c>
      <c r="F46" s="9">
        <f>IF($A46="","",$B46-$E46)</f>
        <v/>
      </c>
      <c r="G46" s="13" t="n"/>
      <c r="H46" s="11" t="n"/>
      <c r="I46" s="11" t="n"/>
      <c r="J46" s="11" t="n"/>
      <c r="K46" s="14">
        <f>IF($A46="","",IFERROR($D46/$B46,0))</f>
        <v/>
      </c>
      <c r="L46" s="12">
        <f>IF($A46="","",$B46*$G46-$D46)</f>
        <v/>
      </c>
      <c r="M46" s="15">
        <f>IF($A46="","",IF($B46&lt;=0,"⚠ no budget on this line",IF($G46&gt;1,"⚠ percentage complete is above 100%",IF($F46&lt;0,"⚠ forecast over budget by "&amp;TEXT(-$F46,"#,##0"),IF($C46&gt;$B46,"⚠ committed above budget — the overrun is already signed",IF(AND($G46&gt;0,$K46&gt;$G46+0.1),"⚠ "&amp;TEXT($K46,"0%")&amp;" of budget spent at "&amp;TEXT($G46,"0%")&amp;" complete",IF($E46=0,"not started","on budget")))))))</f>
        <v/>
      </c>
      <c r="N46" s="10" t="n"/>
      <c r="O46" s="10" t="n"/>
      <c r="P46" s="10" t="n"/>
    </row>
    <row r="47">
      <c r="A47" s="10" t="n"/>
      <c r="B47" s="11" t="n"/>
      <c r="C47" s="12">
        <f>IF($A47="","",IF($I47&lt;&gt;"",$I47,SUMIFS(Commitments!$F$5:$F$204,Commitments!$D$5:$D$204,$A47)))</f>
        <v/>
      </c>
      <c r="D47" s="12">
        <f>IF($A47="","",IF($J47&lt;&gt;"",$J47,SUMIFS(Invoices!$F$5:$F$304,Invoices!$D$5:$D$304,$A47)))</f>
        <v/>
      </c>
      <c r="E47" s="9">
        <f>IF($A47="","",IF($H47&lt;&gt;"",$H47,MAX($C47,$D47,$B47*$G47)))</f>
        <v/>
      </c>
      <c r="F47" s="9">
        <f>IF($A47="","",$B47-$E47)</f>
        <v/>
      </c>
      <c r="G47" s="13" t="n"/>
      <c r="H47" s="11" t="n"/>
      <c r="I47" s="11" t="n"/>
      <c r="J47" s="11" t="n"/>
      <c r="K47" s="14">
        <f>IF($A47="","",IFERROR($D47/$B47,0))</f>
        <v/>
      </c>
      <c r="L47" s="12">
        <f>IF($A47="","",$B47*$G47-$D47)</f>
        <v/>
      </c>
      <c r="M47" s="15">
        <f>IF($A47="","",IF($B47&lt;=0,"⚠ no budget on this line",IF($G47&gt;1,"⚠ percentage complete is above 100%",IF($F47&lt;0,"⚠ forecast over budget by "&amp;TEXT(-$F47,"#,##0"),IF($C47&gt;$B47,"⚠ committed above budget — the overrun is already signed",IF(AND($G47&gt;0,$K47&gt;$G47+0.1),"⚠ "&amp;TEXT($K47,"0%")&amp;" of budget spent at "&amp;TEXT($G47,"0%")&amp;" complete",IF($E47=0,"not started","on budget")))))))</f>
        <v/>
      </c>
      <c r="N47" s="10" t="n"/>
      <c r="O47" s="10" t="n"/>
      <c r="P47" s="10" t="n"/>
    </row>
    <row r="48">
      <c r="A48" s="10" t="n"/>
      <c r="B48" s="11" t="n"/>
      <c r="C48" s="12">
        <f>IF($A48="","",IF($I48&lt;&gt;"",$I48,SUMIFS(Commitments!$F$5:$F$204,Commitments!$D$5:$D$204,$A48)))</f>
        <v/>
      </c>
      <c r="D48" s="12">
        <f>IF($A48="","",IF($J48&lt;&gt;"",$J48,SUMIFS(Invoices!$F$5:$F$304,Invoices!$D$5:$D$304,$A48)))</f>
        <v/>
      </c>
      <c r="E48" s="9">
        <f>IF($A48="","",IF($H48&lt;&gt;"",$H48,MAX($C48,$D48,$B48*$G48)))</f>
        <v/>
      </c>
      <c r="F48" s="9">
        <f>IF($A48="","",$B48-$E48)</f>
        <v/>
      </c>
      <c r="G48" s="13" t="n"/>
      <c r="H48" s="11" t="n"/>
      <c r="I48" s="11" t="n"/>
      <c r="J48" s="11" t="n"/>
      <c r="K48" s="14">
        <f>IF($A48="","",IFERROR($D48/$B48,0))</f>
        <v/>
      </c>
      <c r="L48" s="12">
        <f>IF($A48="","",$B48*$G48-$D48)</f>
        <v/>
      </c>
      <c r="M48" s="15">
        <f>IF($A48="","",IF($B48&lt;=0,"⚠ no budget on this line",IF($G48&gt;1,"⚠ percentage complete is above 100%",IF($F48&lt;0,"⚠ forecast over budget by "&amp;TEXT(-$F48,"#,##0"),IF($C48&gt;$B48,"⚠ committed above budget — the overrun is already signed",IF(AND($G48&gt;0,$K48&gt;$G48+0.1),"⚠ "&amp;TEXT($K48,"0%")&amp;" of budget spent at "&amp;TEXT($G48,"0%")&amp;" complete",IF($E48=0,"not started","on budget")))))))</f>
        <v/>
      </c>
      <c r="N48" s="10" t="n"/>
      <c r="O48" s="10" t="n"/>
      <c r="P48" s="10" t="n"/>
    </row>
    <row r="49">
      <c r="A49" s="10" t="n"/>
      <c r="B49" s="11" t="n"/>
      <c r="C49" s="12">
        <f>IF($A49="","",IF($I49&lt;&gt;"",$I49,SUMIFS(Commitments!$F$5:$F$204,Commitments!$D$5:$D$204,$A49)))</f>
        <v/>
      </c>
      <c r="D49" s="12">
        <f>IF($A49="","",IF($J49&lt;&gt;"",$J49,SUMIFS(Invoices!$F$5:$F$304,Invoices!$D$5:$D$304,$A49)))</f>
        <v/>
      </c>
      <c r="E49" s="9">
        <f>IF($A49="","",IF($H49&lt;&gt;"",$H49,MAX($C49,$D49,$B49*$G49)))</f>
        <v/>
      </c>
      <c r="F49" s="9">
        <f>IF($A49="","",$B49-$E49)</f>
        <v/>
      </c>
      <c r="G49" s="13" t="n"/>
      <c r="H49" s="11" t="n"/>
      <c r="I49" s="11" t="n"/>
      <c r="J49" s="11" t="n"/>
      <c r="K49" s="14">
        <f>IF($A49="","",IFERROR($D49/$B49,0))</f>
        <v/>
      </c>
      <c r="L49" s="12">
        <f>IF($A49="","",$B49*$G49-$D49)</f>
        <v/>
      </c>
      <c r="M49" s="15">
        <f>IF($A49="","",IF($B49&lt;=0,"⚠ no budget on this line",IF($G49&gt;1,"⚠ percentage complete is above 100%",IF($F49&lt;0,"⚠ forecast over budget by "&amp;TEXT(-$F49,"#,##0"),IF($C49&gt;$B49,"⚠ committed above budget — the overrun is already signed",IF(AND($G49&gt;0,$K49&gt;$G49+0.1),"⚠ "&amp;TEXT($K49,"0%")&amp;" of budget spent at "&amp;TEXT($G49,"0%")&amp;" complete",IF($E49=0,"not started","on budget")))))))</f>
        <v/>
      </c>
      <c r="N49" s="10" t="n"/>
      <c r="O49" s="10" t="n"/>
      <c r="P49" s="10" t="n"/>
    </row>
    <row r="50">
      <c r="A50" s="10" t="n"/>
      <c r="B50" s="11" t="n"/>
      <c r="C50" s="12">
        <f>IF($A50="","",IF($I50&lt;&gt;"",$I50,SUMIFS(Commitments!$F$5:$F$204,Commitments!$D$5:$D$204,$A50)))</f>
        <v/>
      </c>
      <c r="D50" s="12">
        <f>IF($A50="","",IF($J50&lt;&gt;"",$J50,SUMIFS(Invoices!$F$5:$F$304,Invoices!$D$5:$D$304,$A50)))</f>
        <v/>
      </c>
      <c r="E50" s="9">
        <f>IF($A50="","",IF($H50&lt;&gt;"",$H50,MAX($C50,$D50,$B50*$G50)))</f>
        <v/>
      </c>
      <c r="F50" s="9">
        <f>IF($A50="","",$B50-$E50)</f>
        <v/>
      </c>
      <c r="G50" s="13" t="n"/>
      <c r="H50" s="11" t="n"/>
      <c r="I50" s="11" t="n"/>
      <c r="J50" s="11" t="n"/>
      <c r="K50" s="14">
        <f>IF($A50="","",IFERROR($D50/$B50,0))</f>
        <v/>
      </c>
      <c r="L50" s="12">
        <f>IF($A50="","",$B50*$G50-$D50)</f>
        <v/>
      </c>
      <c r="M50" s="15">
        <f>IF($A50="","",IF($B50&lt;=0,"⚠ no budget on this line",IF($G50&gt;1,"⚠ percentage complete is above 100%",IF($F50&lt;0,"⚠ forecast over budget by "&amp;TEXT(-$F50,"#,##0"),IF($C50&gt;$B50,"⚠ committed above budget — the overrun is already signed",IF(AND($G50&gt;0,$K50&gt;$G50+0.1),"⚠ "&amp;TEXT($K50,"0%")&amp;" of budget spent at "&amp;TEXT($G50,"0%")&amp;" complete",IF($E50=0,"not started","on budget")))))))</f>
        <v/>
      </c>
      <c r="N50" s="10" t="n"/>
      <c r="O50" s="10" t="n"/>
      <c r="P50" s="10" t="n"/>
    </row>
    <row r="51">
      <c r="A51" s="10" t="n"/>
      <c r="B51" s="11" t="n"/>
      <c r="C51" s="12">
        <f>IF($A51="","",IF($I51&lt;&gt;"",$I51,SUMIFS(Commitments!$F$5:$F$204,Commitments!$D$5:$D$204,$A51)))</f>
        <v/>
      </c>
      <c r="D51" s="12">
        <f>IF($A51="","",IF($J51&lt;&gt;"",$J51,SUMIFS(Invoices!$F$5:$F$304,Invoices!$D$5:$D$304,$A51)))</f>
        <v/>
      </c>
      <c r="E51" s="9">
        <f>IF($A51="","",IF($H51&lt;&gt;"",$H51,MAX($C51,$D51,$B51*$G51)))</f>
        <v/>
      </c>
      <c r="F51" s="9">
        <f>IF($A51="","",$B51-$E51)</f>
        <v/>
      </c>
      <c r="G51" s="13" t="n"/>
      <c r="H51" s="11" t="n"/>
      <c r="I51" s="11" t="n"/>
      <c r="J51" s="11" t="n"/>
      <c r="K51" s="14">
        <f>IF($A51="","",IFERROR($D51/$B51,0))</f>
        <v/>
      </c>
      <c r="L51" s="12">
        <f>IF($A51="","",$B51*$G51-$D51)</f>
        <v/>
      </c>
      <c r="M51" s="15">
        <f>IF($A51="","",IF($B51&lt;=0,"⚠ no budget on this line",IF($G51&gt;1,"⚠ percentage complete is above 100%",IF($F51&lt;0,"⚠ forecast over budget by "&amp;TEXT(-$F51,"#,##0"),IF($C51&gt;$B51,"⚠ committed above budget — the overrun is already signed",IF(AND($G51&gt;0,$K51&gt;$G51+0.1),"⚠ "&amp;TEXT($K51,"0%")&amp;" of budget spent at "&amp;TEXT($G51,"0%")&amp;" complete",IF($E51=0,"not started","on budget")))))))</f>
        <v/>
      </c>
      <c r="N51" s="10" t="n"/>
      <c r="O51" s="10" t="n"/>
      <c r="P51" s="10" t="n"/>
    </row>
    <row r="52">
      <c r="A52" s="10" t="n"/>
      <c r="B52" s="11" t="n"/>
      <c r="C52" s="12">
        <f>IF($A52="","",IF($I52&lt;&gt;"",$I52,SUMIFS(Commitments!$F$5:$F$204,Commitments!$D$5:$D$204,$A52)))</f>
        <v/>
      </c>
      <c r="D52" s="12">
        <f>IF($A52="","",IF($J52&lt;&gt;"",$J52,SUMIFS(Invoices!$F$5:$F$304,Invoices!$D$5:$D$304,$A52)))</f>
        <v/>
      </c>
      <c r="E52" s="9">
        <f>IF($A52="","",IF($H52&lt;&gt;"",$H52,MAX($C52,$D52,$B52*$G52)))</f>
        <v/>
      </c>
      <c r="F52" s="9">
        <f>IF($A52="","",$B52-$E52)</f>
        <v/>
      </c>
      <c r="G52" s="13" t="n"/>
      <c r="H52" s="11" t="n"/>
      <c r="I52" s="11" t="n"/>
      <c r="J52" s="11" t="n"/>
      <c r="K52" s="14">
        <f>IF($A52="","",IFERROR($D52/$B52,0))</f>
        <v/>
      </c>
      <c r="L52" s="12">
        <f>IF($A52="","",$B52*$G52-$D52)</f>
        <v/>
      </c>
      <c r="M52" s="15">
        <f>IF($A52="","",IF($B52&lt;=0,"⚠ no budget on this line",IF($G52&gt;1,"⚠ percentage complete is above 100%",IF($F52&lt;0,"⚠ forecast over budget by "&amp;TEXT(-$F52,"#,##0"),IF($C52&gt;$B52,"⚠ committed above budget — the overrun is already signed",IF(AND($G52&gt;0,$K52&gt;$G52+0.1),"⚠ "&amp;TEXT($K52,"0%")&amp;" of budget spent at "&amp;TEXT($G52,"0%")&amp;" complete",IF($E52=0,"not started","on budget")))))))</f>
        <v/>
      </c>
      <c r="N52" s="10" t="n"/>
      <c r="O52" s="10" t="n"/>
      <c r="P52" s="10" t="n"/>
    </row>
    <row r="53">
      <c r="A53" s="10" t="n"/>
      <c r="B53" s="11" t="n"/>
      <c r="C53" s="12">
        <f>IF($A53="","",IF($I53&lt;&gt;"",$I53,SUMIFS(Commitments!$F$5:$F$204,Commitments!$D$5:$D$204,$A53)))</f>
        <v/>
      </c>
      <c r="D53" s="12">
        <f>IF($A53="","",IF($J53&lt;&gt;"",$J53,SUMIFS(Invoices!$F$5:$F$304,Invoices!$D$5:$D$304,$A53)))</f>
        <v/>
      </c>
      <c r="E53" s="9">
        <f>IF($A53="","",IF($H53&lt;&gt;"",$H53,MAX($C53,$D53,$B53*$G53)))</f>
        <v/>
      </c>
      <c r="F53" s="9">
        <f>IF($A53="","",$B53-$E53)</f>
        <v/>
      </c>
      <c r="G53" s="13" t="n"/>
      <c r="H53" s="11" t="n"/>
      <c r="I53" s="11" t="n"/>
      <c r="J53" s="11" t="n"/>
      <c r="K53" s="14">
        <f>IF($A53="","",IFERROR($D53/$B53,0))</f>
        <v/>
      </c>
      <c r="L53" s="12">
        <f>IF($A53="","",$B53*$G53-$D53)</f>
        <v/>
      </c>
      <c r="M53" s="15">
        <f>IF($A53="","",IF($B53&lt;=0,"⚠ no budget on this line",IF($G53&gt;1,"⚠ percentage complete is above 100%",IF($F53&lt;0,"⚠ forecast over budget by "&amp;TEXT(-$F53,"#,##0"),IF($C53&gt;$B53,"⚠ committed above budget — the overrun is already signed",IF(AND($G53&gt;0,$K53&gt;$G53+0.1),"⚠ "&amp;TEXT($K53,"0%")&amp;" of budget spent at "&amp;TEXT($G53,"0%")&amp;" complete",IF($E53=0,"not started","on budget")))))))</f>
        <v/>
      </c>
      <c r="N53" s="10" t="n"/>
      <c r="O53" s="10" t="n"/>
      <c r="P53" s="10" t="n"/>
    </row>
    <row r="54">
      <c r="A54" s="10" t="n"/>
      <c r="B54" s="11" t="n"/>
      <c r="C54" s="12">
        <f>IF($A54="","",IF($I54&lt;&gt;"",$I54,SUMIFS(Commitments!$F$5:$F$204,Commitments!$D$5:$D$204,$A54)))</f>
        <v/>
      </c>
      <c r="D54" s="12">
        <f>IF($A54="","",IF($J54&lt;&gt;"",$J54,SUMIFS(Invoices!$F$5:$F$304,Invoices!$D$5:$D$304,$A54)))</f>
        <v/>
      </c>
      <c r="E54" s="9">
        <f>IF($A54="","",IF($H54&lt;&gt;"",$H54,MAX($C54,$D54,$B54*$G54)))</f>
        <v/>
      </c>
      <c r="F54" s="9">
        <f>IF($A54="","",$B54-$E54)</f>
        <v/>
      </c>
      <c r="G54" s="13" t="n"/>
      <c r="H54" s="11" t="n"/>
      <c r="I54" s="11" t="n"/>
      <c r="J54" s="11" t="n"/>
      <c r="K54" s="14">
        <f>IF($A54="","",IFERROR($D54/$B54,0))</f>
        <v/>
      </c>
      <c r="L54" s="12">
        <f>IF($A54="","",$B54*$G54-$D54)</f>
        <v/>
      </c>
      <c r="M54" s="15">
        <f>IF($A54="","",IF($B54&lt;=0,"⚠ no budget on this line",IF($G54&gt;1,"⚠ percentage complete is above 100%",IF($F54&lt;0,"⚠ forecast over budget by "&amp;TEXT(-$F54,"#,##0"),IF($C54&gt;$B54,"⚠ committed above budget — the overrun is already signed",IF(AND($G54&gt;0,$K54&gt;$G54+0.1),"⚠ "&amp;TEXT($K54,"0%")&amp;" of budget spent at "&amp;TEXT($G54,"0%")&amp;" complete",IF($E54=0,"not started","on budget")))))))</f>
        <v/>
      </c>
      <c r="N54" s="10" t="n"/>
      <c r="O54" s="10" t="n"/>
      <c r="P54" s="10" t="n"/>
    </row>
    <row r="55">
      <c r="A55" s="10" t="n"/>
      <c r="B55" s="11" t="n"/>
      <c r="C55" s="12">
        <f>IF($A55="","",IF($I55&lt;&gt;"",$I55,SUMIFS(Commitments!$F$5:$F$204,Commitments!$D$5:$D$204,$A55)))</f>
        <v/>
      </c>
      <c r="D55" s="12">
        <f>IF($A55="","",IF($J55&lt;&gt;"",$J55,SUMIFS(Invoices!$F$5:$F$304,Invoices!$D$5:$D$304,$A55)))</f>
        <v/>
      </c>
      <c r="E55" s="9">
        <f>IF($A55="","",IF($H55&lt;&gt;"",$H55,MAX($C55,$D55,$B55*$G55)))</f>
        <v/>
      </c>
      <c r="F55" s="9">
        <f>IF($A55="","",$B55-$E55)</f>
        <v/>
      </c>
      <c r="G55" s="13" t="n"/>
      <c r="H55" s="11" t="n"/>
      <c r="I55" s="11" t="n"/>
      <c r="J55" s="11" t="n"/>
      <c r="K55" s="14">
        <f>IF($A55="","",IFERROR($D55/$B55,0))</f>
        <v/>
      </c>
      <c r="L55" s="12">
        <f>IF($A55="","",$B55*$G55-$D55)</f>
        <v/>
      </c>
      <c r="M55" s="15">
        <f>IF($A55="","",IF($B55&lt;=0,"⚠ no budget on this line",IF($G55&gt;1,"⚠ percentage complete is above 100%",IF($F55&lt;0,"⚠ forecast over budget by "&amp;TEXT(-$F55,"#,##0"),IF($C55&gt;$B55,"⚠ committed above budget — the overrun is already signed",IF(AND($G55&gt;0,$K55&gt;$G55+0.1),"⚠ "&amp;TEXT($K55,"0%")&amp;" of budget spent at "&amp;TEXT($G55,"0%")&amp;" complete",IF($E55=0,"not started","on budget")))))))</f>
        <v/>
      </c>
      <c r="N55" s="10" t="n"/>
      <c r="O55" s="10" t="n"/>
      <c r="P55" s="10" t="n"/>
    </row>
    <row r="56">
      <c r="A56" s="10" t="n"/>
      <c r="B56" s="11" t="n"/>
      <c r="C56" s="12">
        <f>IF($A56="","",IF($I56&lt;&gt;"",$I56,SUMIFS(Commitments!$F$5:$F$204,Commitments!$D$5:$D$204,$A56)))</f>
        <v/>
      </c>
      <c r="D56" s="12">
        <f>IF($A56="","",IF($J56&lt;&gt;"",$J56,SUMIFS(Invoices!$F$5:$F$304,Invoices!$D$5:$D$304,$A56)))</f>
        <v/>
      </c>
      <c r="E56" s="9">
        <f>IF($A56="","",IF($H56&lt;&gt;"",$H56,MAX($C56,$D56,$B56*$G56)))</f>
        <v/>
      </c>
      <c r="F56" s="9">
        <f>IF($A56="","",$B56-$E56)</f>
        <v/>
      </c>
      <c r="G56" s="13" t="n"/>
      <c r="H56" s="11" t="n"/>
      <c r="I56" s="11" t="n"/>
      <c r="J56" s="11" t="n"/>
      <c r="K56" s="14">
        <f>IF($A56="","",IFERROR($D56/$B56,0))</f>
        <v/>
      </c>
      <c r="L56" s="12">
        <f>IF($A56="","",$B56*$G56-$D56)</f>
        <v/>
      </c>
      <c r="M56" s="15">
        <f>IF($A56="","",IF($B56&lt;=0,"⚠ no budget on this line",IF($G56&gt;1,"⚠ percentage complete is above 100%",IF($F56&lt;0,"⚠ forecast over budget by "&amp;TEXT(-$F56,"#,##0"),IF($C56&gt;$B56,"⚠ committed above budget — the overrun is already signed",IF(AND($G56&gt;0,$K56&gt;$G56+0.1),"⚠ "&amp;TEXT($K56,"0%")&amp;" of budget spent at "&amp;TEXT($G56,"0%")&amp;" complete",IF($E56=0,"not started","on budget")))))))</f>
        <v/>
      </c>
      <c r="N56" s="10" t="n"/>
      <c r="O56" s="10" t="n"/>
      <c r="P56" s="10" t="n"/>
    </row>
    <row r="57">
      <c r="A57" s="10" t="n"/>
      <c r="B57" s="11" t="n"/>
      <c r="C57" s="12">
        <f>IF($A57="","",IF($I57&lt;&gt;"",$I57,SUMIFS(Commitments!$F$5:$F$204,Commitments!$D$5:$D$204,$A57)))</f>
        <v/>
      </c>
      <c r="D57" s="12">
        <f>IF($A57="","",IF($J57&lt;&gt;"",$J57,SUMIFS(Invoices!$F$5:$F$304,Invoices!$D$5:$D$304,$A57)))</f>
        <v/>
      </c>
      <c r="E57" s="9">
        <f>IF($A57="","",IF($H57&lt;&gt;"",$H57,MAX($C57,$D57,$B57*$G57)))</f>
        <v/>
      </c>
      <c r="F57" s="9">
        <f>IF($A57="","",$B57-$E57)</f>
        <v/>
      </c>
      <c r="G57" s="13" t="n"/>
      <c r="H57" s="11" t="n"/>
      <c r="I57" s="11" t="n"/>
      <c r="J57" s="11" t="n"/>
      <c r="K57" s="14">
        <f>IF($A57="","",IFERROR($D57/$B57,0))</f>
        <v/>
      </c>
      <c r="L57" s="12">
        <f>IF($A57="","",$B57*$G57-$D57)</f>
        <v/>
      </c>
      <c r="M57" s="15">
        <f>IF($A57="","",IF($B57&lt;=0,"⚠ no budget on this line",IF($G57&gt;1,"⚠ percentage complete is above 100%",IF($F57&lt;0,"⚠ forecast over budget by "&amp;TEXT(-$F57,"#,##0"),IF($C57&gt;$B57,"⚠ committed above budget — the overrun is already signed",IF(AND($G57&gt;0,$K57&gt;$G57+0.1),"⚠ "&amp;TEXT($K57,"0%")&amp;" of budget spent at "&amp;TEXT($G57,"0%")&amp;" complete",IF($E57=0,"not started","on budget")))))))</f>
        <v/>
      </c>
      <c r="N57" s="10" t="n"/>
      <c r="O57" s="10" t="n"/>
      <c r="P57" s="10" t="n"/>
    </row>
    <row r="58">
      <c r="A58" s="10" t="n"/>
      <c r="B58" s="11" t="n"/>
      <c r="C58" s="12">
        <f>IF($A58="","",IF($I58&lt;&gt;"",$I58,SUMIFS(Commitments!$F$5:$F$204,Commitments!$D$5:$D$204,$A58)))</f>
        <v/>
      </c>
      <c r="D58" s="12">
        <f>IF($A58="","",IF($J58&lt;&gt;"",$J58,SUMIFS(Invoices!$F$5:$F$304,Invoices!$D$5:$D$304,$A58)))</f>
        <v/>
      </c>
      <c r="E58" s="9">
        <f>IF($A58="","",IF($H58&lt;&gt;"",$H58,MAX($C58,$D58,$B58*$G58)))</f>
        <v/>
      </c>
      <c r="F58" s="9">
        <f>IF($A58="","",$B58-$E58)</f>
        <v/>
      </c>
      <c r="G58" s="13" t="n"/>
      <c r="H58" s="11" t="n"/>
      <c r="I58" s="11" t="n"/>
      <c r="J58" s="11" t="n"/>
      <c r="K58" s="14">
        <f>IF($A58="","",IFERROR($D58/$B58,0))</f>
        <v/>
      </c>
      <c r="L58" s="12">
        <f>IF($A58="","",$B58*$G58-$D58)</f>
        <v/>
      </c>
      <c r="M58" s="15">
        <f>IF($A58="","",IF($B58&lt;=0,"⚠ no budget on this line",IF($G58&gt;1,"⚠ percentage complete is above 100%",IF($F58&lt;0,"⚠ forecast over budget by "&amp;TEXT(-$F58,"#,##0"),IF($C58&gt;$B58,"⚠ committed above budget — the overrun is already signed",IF(AND($G58&gt;0,$K58&gt;$G58+0.1),"⚠ "&amp;TEXT($K58,"0%")&amp;" of budget spent at "&amp;TEXT($G58,"0%")&amp;" complete",IF($E58=0,"not started","on budget")))))))</f>
        <v/>
      </c>
      <c r="N58" s="10" t="n"/>
      <c r="O58" s="10" t="n"/>
      <c r="P58" s="10" t="n"/>
    </row>
    <row r="59">
      <c r="A59" s="10" t="n"/>
      <c r="B59" s="11" t="n"/>
      <c r="C59" s="12">
        <f>IF($A59="","",IF($I59&lt;&gt;"",$I59,SUMIFS(Commitments!$F$5:$F$204,Commitments!$D$5:$D$204,$A59)))</f>
        <v/>
      </c>
      <c r="D59" s="12">
        <f>IF($A59="","",IF($J59&lt;&gt;"",$J59,SUMIFS(Invoices!$F$5:$F$304,Invoices!$D$5:$D$304,$A59)))</f>
        <v/>
      </c>
      <c r="E59" s="9">
        <f>IF($A59="","",IF($H59&lt;&gt;"",$H59,MAX($C59,$D59,$B59*$G59)))</f>
        <v/>
      </c>
      <c r="F59" s="9">
        <f>IF($A59="","",$B59-$E59)</f>
        <v/>
      </c>
      <c r="G59" s="13" t="n"/>
      <c r="H59" s="11" t="n"/>
      <c r="I59" s="11" t="n"/>
      <c r="J59" s="11" t="n"/>
      <c r="K59" s="14">
        <f>IF($A59="","",IFERROR($D59/$B59,0))</f>
        <v/>
      </c>
      <c r="L59" s="12">
        <f>IF($A59="","",$B59*$G59-$D59)</f>
        <v/>
      </c>
      <c r="M59" s="15">
        <f>IF($A59="","",IF($B59&lt;=0,"⚠ no budget on this line",IF($G59&gt;1,"⚠ percentage complete is above 100%",IF($F59&lt;0,"⚠ forecast over budget by "&amp;TEXT(-$F59,"#,##0"),IF($C59&gt;$B59,"⚠ committed above budget — the overrun is already signed",IF(AND($G59&gt;0,$K59&gt;$G59+0.1),"⚠ "&amp;TEXT($K59,"0%")&amp;" of budget spent at "&amp;TEXT($G59,"0%")&amp;" complete",IF($E59=0,"not started","on budget")))))))</f>
        <v/>
      </c>
      <c r="N59" s="10" t="n"/>
      <c r="O59" s="10" t="n"/>
      <c r="P59" s="10" t="n"/>
    </row>
    <row r="60">
      <c r="A60" s="10" t="n"/>
      <c r="B60" s="11" t="n"/>
      <c r="C60" s="12">
        <f>IF($A60="","",IF($I60&lt;&gt;"",$I60,SUMIFS(Commitments!$F$5:$F$204,Commitments!$D$5:$D$204,$A60)))</f>
        <v/>
      </c>
      <c r="D60" s="12">
        <f>IF($A60="","",IF($J60&lt;&gt;"",$J60,SUMIFS(Invoices!$F$5:$F$304,Invoices!$D$5:$D$304,$A60)))</f>
        <v/>
      </c>
      <c r="E60" s="9">
        <f>IF($A60="","",IF($H60&lt;&gt;"",$H60,MAX($C60,$D60,$B60*$G60)))</f>
        <v/>
      </c>
      <c r="F60" s="9">
        <f>IF($A60="","",$B60-$E60)</f>
        <v/>
      </c>
      <c r="G60" s="13" t="n"/>
      <c r="H60" s="11" t="n"/>
      <c r="I60" s="11" t="n"/>
      <c r="J60" s="11" t="n"/>
      <c r="K60" s="14">
        <f>IF($A60="","",IFERROR($D60/$B60,0))</f>
        <v/>
      </c>
      <c r="L60" s="12">
        <f>IF($A60="","",$B60*$G60-$D60)</f>
        <v/>
      </c>
      <c r="M60" s="15">
        <f>IF($A60="","",IF($B60&lt;=0,"⚠ no budget on this line",IF($G60&gt;1,"⚠ percentage complete is above 100%",IF($F60&lt;0,"⚠ forecast over budget by "&amp;TEXT(-$F60,"#,##0"),IF($C60&gt;$B60,"⚠ committed above budget — the overrun is already signed",IF(AND($G60&gt;0,$K60&gt;$G60+0.1),"⚠ "&amp;TEXT($K60,"0%")&amp;" of budget spent at "&amp;TEXT($G60,"0%")&amp;" complete",IF($E60=0,"not started","on budget")))))))</f>
        <v/>
      </c>
      <c r="N60" s="10" t="n"/>
      <c r="O60" s="10" t="n"/>
      <c r="P60" s="10" t="n"/>
    </row>
    <row r="61">
      <c r="A61" s="10" t="n"/>
      <c r="B61" s="11" t="n"/>
      <c r="C61" s="12">
        <f>IF($A61="","",IF($I61&lt;&gt;"",$I61,SUMIFS(Commitments!$F$5:$F$204,Commitments!$D$5:$D$204,$A61)))</f>
        <v/>
      </c>
      <c r="D61" s="12">
        <f>IF($A61="","",IF($J61&lt;&gt;"",$J61,SUMIFS(Invoices!$F$5:$F$304,Invoices!$D$5:$D$304,$A61)))</f>
        <v/>
      </c>
      <c r="E61" s="9">
        <f>IF($A61="","",IF($H61&lt;&gt;"",$H61,MAX($C61,$D61,$B61*$G61)))</f>
        <v/>
      </c>
      <c r="F61" s="9">
        <f>IF($A61="","",$B61-$E61)</f>
        <v/>
      </c>
      <c r="G61" s="13" t="n"/>
      <c r="H61" s="11" t="n"/>
      <c r="I61" s="11" t="n"/>
      <c r="J61" s="11" t="n"/>
      <c r="K61" s="14">
        <f>IF($A61="","",IFERROR($D61/$B61,0))</f>
        <v/>
      </c>
      <c r="L61" s="12">
        <f>IF($A61="","",$B61*$G61-$D61)</f>
        <v/>
      </c>
      <c r="M61" s="15">
        <f>IF($A61="","",IF($B61&lt;=0,"⚠ no budget on this line",IF($G61&gt;1,"⚠ percentage complete is above 100%",IF($F61&lt;0,"⚠ forecast over budget by "&amp;TEXT(-$F61,"#,##0"),IF($C61&gt;$B61,"⚠ committed above budget — the overrun is already signed",IF(AND($G61&gt;0,$K61&gt;$G61+0.1),"⚠ "&amp;TEXT($K61,"0%")&amp;" of budget spent at "&amp;TEXT($G61,"0%")&amp;" complete",IF($E61=0,"not started","on budget")))))))</f>
        <v/>
      </c>
      <c r="N61" s="10" t="n"/>
      <c r="O61" s="10" t="n"/>
      <c r="P61" s="10" t="n"/>
    </row>
    <row r="62">
      <c r="A62" s="10" t="n"/>
      <c r="B62" s="11" t="n"/>
      <c r="C62" s="12">
        <f>IF($A62="","",IF($I62&lt;&gt;"",$I62,SUMIFS(Commitments!$F$5:$F$204,Commitments!$D$5:$D$204,$A62)))</f>
        <v/>
      </c>
      <c r="D62" s="12">
        <f>IF($A62="","",IF($J62&lt;&gt;"",$J62,SUMIFS(Invoices!$F$5:$F$304,Invoices!$D$5:$D$304,$A62)))</f>
        <v/>
      </c>
      <c r="E62" s="9">
        <f>IF($A62="","",IF($H62&lt;&gt;"",$H62,MAX($C62,$D62,$B62*$G62)))</f>
        <v/>
      </c>
      <c r="F62" s="9">
        <f>IF($A62="","",$B62-$E62)</f>
        <v/>
      </c>
      <c r="G62" s="13" t="n"/>
      <c r="H62" s="11" t="n"/>
      <c r="I62" s="11" t="n"/>
      <c r="J62" s="11" t="n"/>
      <c r="K62" s="14">
        <f>IF($A62="","",IFERROR($D62/$B62,0))</f>
        <v/>
      </c>
      <c r="L62" s="12">
        <f>IF($A62="","",$B62*$G62-$D62)</f>
        <v/>
      </c>
      <c r="M62" s="15">
        <f>IF($A62="","",IF($B62&lt;=0,"⚠ no budget on this line",IF($G62&gt;1,"⚠ percentage complete is above 100%",IF($F62&lt;0,"⚠ forecast over budget by "&amp;TEXT(-$F62,"#,##0"),IF($C62&gt;$B62,"⚠ committed above budget — the overrun is already signed",IF(AND($G62&gt;0,$K62&gt;$G62+0.1),"⚠ "&amp;TEXT($K62,"0%")&amp;" of budget spent at "&amp;TEXT($G62,"0%")&amp;" complete",IF($E62=0,"not started","on budget")))))))</f>
        <v/>
      </c>
      <c r="N62" s="10" t="n"/>
      <c r="O62" s="10" t="n"/>
      <c r="P62" s="10" t="n"/>
    </row>
    <row r="63">
      <c r="A63" s="10" t="n"/>
      <c r="B63" s="11" t="n"/>
      <c r="C63" s="12">
        <f>IF($A63="","",IF($I63&lt;&gt;"",$I63,SUMIFS(Commitments!$F$5:$F$204,Commitments!$D$5:$D$204,$A63)))</f>
        <v/>
      </c>
      <c r="D63" s="12">
        <f>IF($A63="","",IF($J63&lt;&gt;"",$J63,SUMIFS(Invoices!$F$5:$F$304,Invoices!$D$5:$D$304,$A63)))</f>
        <v/>
      </c>
      <c r="E63" s="9">
        <f>IF($A63="","",IF($H63&lt;&gt;"",$H63,MAX($C63,$D63,$B63*$G63)))</f>
        <v/>
      </c>
      <c r="F63" s="9">
        <f>IF($A63="","",$B63-$E63)</f>
        <v/>
      </c>
      <c r="G63" s="13" t="n"/>
      <c r="H63" s="11" t="n"/>
      <c r="I63" s="11" t="n"/>
      <c r="J63" s="11" t="n"/>
      <c r="K63" s="14">
        <f>IF($A63="","",IFERROR($D63/$B63,0))</f>
        <v/>
      </c>
      <c r="L63" s="12">
        <f>IF($A63="","",$B63*$G63-$D63)</f>
        <v/>
      </c>
      <c r="M63" s="15">
        <f>IF($A63="","",IF($B63&lt;=0,"⚠ no budget on this line",IF($G63&gt;1,"⚠ percentage complete is above 100%",IF($F63&lt;0,"⚠ forecast over budget by "&amp;TEXT(-$F63,"#,##0"),IF($C63&gt;$B63,"⚠ committed above budget — the overrun is already signed",IF(AND($G63&gt;0,$K63&gt;$G63+0.1),"⚠ "&amp;TEXT($K63,"0%")&amp;" of budget spent at "&amp;TEXT($G63,"0%")&amp;" complete",IF($E63=0,"not started","on budget")))))))</f>
        <v/>
      </c>
      <c r="N63" s="10" t="n"/>
      <c r="O63" s="10" t="n"/>
      <c r="P63" s="10" t="n"/>
    </row>
    <row r="64">
      <c r="A64" s="10" t="n"/>
      <c r="B64" s="11" t="n"/>
      <c r="C64" s="12">
        <f>IF($A64="","",IF($I64&lt;&gt;"",$I64,SUMIFS(Commitments!$F$5:$F$204,Commitments!$D$5:$D$204,$A64)))</f>
        <v/>
      </c>
      <c r="D64" s="12">
        <f>IF($A64="","",IF($J64&lt;&gt;"",$J64,SUMIFS(Invoices!$F$5:$F$304,Invoices!$D$5:$D$304,$A64)))</f>
        <v/>
      </c>
      <c r="E64" s="9">
        <f>IF($A64="","",IF($H64&lt;&gt;"",$H64,MAX($C64,$D64,$B64*$G64)))</f>
        <v/>
      </c>
      <c r="F64" s="9">
        <f>IF($A64="","",$B64-$E64)</f>
        <v/>
      </c>
      <c r="G64" s="13" t="n"/>
      <c r="H64" s="11" t="n"/>
      <c r="I64" s="11" t="n"/>
      <c r="J64" s="11" t="n"/>
      <c r="K64" s="14">
        <f>IF($A64="","",IFERROR($D64/$B64,0))</f>
        <v/>
      </c>
      <c r="L64" s="12">
        <f>IF($A64="","",$B64*$G64-$D64)</f>
        <v/>
      </c>
      <c r="M64" s="15">
        <f>IF($A64="","",IF($B64&lt;=0,"⚠ no budget on this line",IF($G64&gt;1,"⚠ percentage complete is above 100%",IF($F64&lt;0,"⚠ forecast over budget by "&amp;TEXT(-$F64,"#,##0"),IF($C64&gt;$B64,"⚠ committed above budget — the overrun is already signed",IF(AND($G64&gt;0,$K64&gt;$G64+0.1),"⚠ "&amp;TEXT($K64,"0%")&amp;" of budget spent at "&amp;TEXT($G64,"0%")&amp;" complete",IF($E64=0,"not started","on budget")))))))</f>
        <v/>
      </c>
      <c r="N64" s="10" t="n"/>
      <c r="O64" s="10" t="n"/>
      <c r="P64" s="10" t="n"/>
    </row>
    <row r="65">
      <c r="A65" s="10" t="n"/>
      <c r="B65" s="11" t="n"/>
      <c r="C65" s="12">
        <f>IF($A65="","",IF($I65&lt;&gt;"",$I65,SUMIFS(Commitments!$F$5:$F$204,Commitments!$D$5:$D$204,$A65)))</f>
        <v/>
      </c>
      <c r="D65" s="12">
        <f>IF($A65="","",IF($J65&lt;&gt;"",$J65,SUMIFS(Invoices!$F$5:$F$304,Invoices!$D$5:$D$304,$A65)))</f>
        <v/>
      </c>
      <c r="E65" s="9">
        <f>IF($A65="","",IF($H65&lt;&gt;"",$H65,MAX($C65,$D65,$B65*$G65)))</f>
        <v/>
      </c>
      <c r="F65" s="9">
        <f>IF($A65="","",$B65-$E65)</f>
        <v/>
      </c>
      <c r="G65" s="13" t="n"/>
      <c r="H65" s="11" t="n"/>
      <c r="I65" s="11" t="n"/>
      <c r="J65" s="11" t="n"/>
      <c r="K65" s="14">
        <f>IF($A65="","",IFERROR($D65/$B65,0))</f>
        <v/>
      </c>
      <c r="L65" s="12">
        <f>IF($A65="","",$B65*$G65-$D65)</f>
        <v/>
      </c>
      <c r="M65" s="15">
        <f>IF($A65="","",IF($B65&lt;=0,"⚠ no budget on this line",IF($G65&gt;1,"⚠ percentage complete is above 100%",IF($F65&lt;0,"⚠ forecast over budget by "&amp;TEXT(-$F65,"#,##0"),IF($C65&gt;$B65,"⚠ committed above budget — the overrun is already signed",IF(AND($G65&gt;0,$K65&gt;$G65+0.1),"⚠ "&amp;TEXT($K65,"0%")&amp;" of budget spent at "&amp;TEXT($G65,"0%")&amp;" complete",IF($E65=0,"not started","on budget")))))))</f>
        <v/>
      </c>
      <c r="N65" s="10" t="n"/>
      <c r="O65" s="10" t="n"/>
      <c r="P65" s="10" t="n"/>
    </row>
    <row r="66">
      <c r="A66" s="10" t="n"/>
      <c r="B66" s="11" t="n"/>
      <c r="C66" s="12">
        <f>IF($A66="","",IF($I66&lt;&gt;"",$I66,SUMIFS(Commitments!$F$5:$F$204,Commitments!$D$5:$D$204,$A66)))</f>
        <v/>
      </c>
      <c r="D66" s="12">
        <f>IF($A66="","",IF($J66&lt;&gt;"",$J66,SUMIFS(Invoices!$F$5:$F$304,Invoices!$D$5:$D$304,$A66)))</f>
        <v/>
      </c>
      <c r="E66" s="9">
        <f>IF($A66="","",IF($H66&lt;&gt;"",$H66,MAX($C66,$D66,$B66*$G66)))</f>
        <v/>
      </c>
      <c r="F66" s="9">
        <f>IF($A66="","",$B66-$E66)</f>
        <v/>
      </c>
      <c r="G66" s="13" t="n"/>
      <c r="H66" s="11" t="n"/>
      <c r="I66" s="11" t="n"/>
      <c r="J66" s="11" t="n"/>
      <c r="K66" s="14">
        <f>IF($A66="","",IFERROR($D66/$B66,0))</f>
        <v/>
      </c>
      <c r="L66" s="12">
        <f>IF($A66="","",$B66*$G66-$D66)</f>
        <v/>
      </c>
      <c r="M66" s="15">
        <f>IF($A66="","",IF($B66&lt;=0,"⚠ no budget on this line",IF($G66&gt;1,"⚠ percentage complete is above 100%",IF($F66&lt;0,"⚠ forecast over budget by "&amp;TEXT(-$F66,"#,##0"),IF($C66&gt;$B66,"⚠ committed above budget — the overrun is already signed",IF(AND($G66&gt;0,$K66&gt;$G66+0.1),"⚠ "&amp;TEXT($K66,"0%")&amp;" of budget spent at "&amp;TEXT($G66,"0%")&amp;" complete",IF($E66=0,"not started","on budget")))))))</f>
        <v/>
      </c>
      <c r="N66" s="10" t="n"/>
      <c r="O66" s="10" t="n"/>
      <c r="P66" s="10" t="n"/>
    </row>
    <row r="67">
      <c r="A67" s="10" t="n"/>
      <c r="B67" s="11" t="n"/>
      <c r="C67" s="12">
        <f>IF($A67="","",IF($I67&lt;&gt;"",$I67,SUMIFS(Commitments!$F$5:$F$204,Commitments!$D$5:$D$204,$A67)))</f>
        <v/>
      </c>
      <c r="D67" s="12">
        <f>IF($A67="","",IF($J67&lt;&gt;"",$J67,SUMIFS(Invoices!$F$5:$F$304,Invoices!$D$5:$D$304,$A67)))</f>
        <v/>
      </c>
      <c r="E67" s="9">
        <f>IF($A67="","",IF($H67&lt;&gt;"",$H67,MAX($C67,$D67,$B67*$G67)))</f>
        <v/>
      </c>
      <c r="F67" s="9">
        <f>IF($A67="","",$B67-$E67)</f>
        <v/>
      </c>
      <c r="G67" s="13" t="n"/>
      <c r="H67" s="11" t="n"/>
      <c r="I67" s="11" t="n"/>
      <c r="J67" s="11" t="n"/>
      <c r="K67" s="14">
        <f>IF($A67="","",IFERROR($D67/$B67,0))</f>
        <v/>
      </c>
      <c r="L67" s="12">
        <f>IF($A67="","",$B67*$G67-$D67)</f>
        <v/>
      </c>
      <c r="M67" s="15">
        <f>IF($A67="","",IF($B67&lt;=0,"⚠ no budget on this line",IF($G67&gt;1,"⚠ percentage complete is above 100%",IF($F67&lt;0,"⚠ forecast over budget by "&amp;TEXT(-$F67,"#,##0"),IF($C67&gt;$B67,"⚠ committed above budget — the overrun is already signed",IF(AND($G67&gt;0,$K67&gt;$G67+0.1),"⚠ "&amp;TEXT($K67,"0%")&amp;" of budget spent at "&amp;TEXT($G67,"0%")&amp;" complete",IF($E67=0,"not started","on budget")))))))</f>
        <v/>
      </c>
      <c r="N67" s="10" t="n"/>
      <c r="O67" s="10" t="n"/>
      <c r="P67" s="10" t="n"/>
    </row>
    <row r="68">
      <c r="A68" s="10" t="n"/>
      <c r="B68" s="11" t="n"/>
      <c r="C68" s="12">
        <f>IF($A68="","",IF($I68&lt;&gt;"",$I68,SUMIFS(Commitments!$F$5:$F$204,Commitments!$D$5:$D$204,$A68)))</f>
        <v/>
      </c>
      <c r="D68" s="12">
        <f>IF($A68="","",IF($J68&lt;&gt;"",$J68,SUMIFS(Invoices!$F$5:$F$304,Invoices!$D$5:$D$304,$A68)))</f>
        <v/>
      </c>
      <c r="E68" s="9">
        <f>IF($A68="","",IF($H68&lt;&gt;"",$H68,MAX($C68,$D68,$B68*$G68)))</f>
        <v/>
      </c>
      <c r="F68" s="9">
        <f>IF($A68="","",$B68-$E68)</f>
        <v/>
      </c>
      <c r="G68" s="13" t="n"/>
      <c r="H68" s="11" t="n"/>
      <c r="I68" s="11" t="n"/>
      <c r="J68" s="11" t="n"/>
      <c r="K68" s="14">
        <f>IF($A68="","",IFERROR($D68/$B68,0))</f>
        <v/>
      </c>
      <c r="L68" s="12">
        <f>IF($A68="","",$B68*$G68-$D68)</f>
        <v/>
      </c>
      <c r="M68" s="15">
        <f>IF($A68="","",IF($B68&lt;=0,"⚠ no budget on this line",IF($G68&gt;1,"⚠ percentage complete is above 100%",IF($F68&lt;0,"⚠ forecast over budget by "&amp;TEXT(-$F68,"#,##0"),IF($C68&gt;$B68,"⚠ committed above budget — the overrun is already signed",IF(AND($G68&gt;0,$K68&gt;$G68+0.1),"⚠ "&amp;TEXT($K68,"0%")&amp;" of budget spent at "&amp;TEXT($G68,"0%")&amp;" complete",IF($E68=0,"not started","on budget")))))))</f>
        <v/>
      </c>
      <c r="N68" s="10" t="n"/>
      <c r="O68" s="10" t="n"/>
      <c r="P68" s="10" t="n"/>
    </row>
    <row r="69">
      <c r="A69" s="10" t="n"/>
      <c r="B69" s="11" t="n"/>
      <c r="C69" s="12">
        <f>IF($A69="","",IF($I69&lt;&gt;"",$I69,SUMIFS(Commitments!$F$5:$F$204,Commitments!$D$5:$D$204,$A69)))</f>
        <v/>
      </c>
      <c r="D69" s="12">
        <f>IF($A69="","",IF($J69&lt;&gt;"",$J69,SUMIFS(Invoices!$F$5:$F$304,Invoices!$D$5:$D$304,$A69)))</f>
        <v/>
      </c>
      <c r="E69" s="9">
        <f>IF($A69="","",IF($H69&lt;&gt;"",$H69,MAX($C69,$D69,$B69*$G69)))</f>
        <v/>
      </c>
      <c r="F69" s="9">
        <f>IF($A69="","",$B69-$E69)</f>
        <v/>
      </c>
      <c r="G69" s="13" t="n"/>
      <c r="H69" s="11" t="n"/>
      <c r="I69" s="11" t="n"/>
      <c r="J69" s="11" t="n"/>
      <c r="K69" s="14">
        <f>IF($A69="","",IFERROR($D69/$B69,0))</f>
        <v/>
      </c>
      <c r="L69" s="12">
        <f>IF($A69="","",$B69*$G69-$D69)</f>
        <v/>
      </c>
      <c r="M69" s="15">
        <f>IF($A69="","",IF($B69&lt;=0,"⚠ no budget on this line",IF($G69&gt;1,"⚠ percentage complete is above 100%",IF($F69&lt;0,"⚠ forecast over budget by "&amp;TEXT(-$F69,"#,##0"),IF($C69&gt;$B69,"⚠ committed above budget — the overrun is already signed",IF(AND($G69&gt;0,$K69&gt;$G69+0.1),"⚠ "&amp;TEXT($K69,"0%")&amp;" of budget spent at "&amp;TEXT($G69,"0%")&amp;" complete",IF($E69=0,"not started","on budget")))))))</f>
        <v/>
      </c>
      <c r="N69" s="10" t="n"/>
      <c r="O69" s="10" t="n"/>
      <c r="P69" s="10" t="n"/>
    </row>
    <row r="70">
      <c r="A70" s="10" t="n"/>
      <c r="B70" s="11" t="n"/>
      <c r="C70" s="12">
        <f>IF($A70="","",IF($I70&lt;&gt;"",$I70,SUMIFS(Commitments!$F$5:$F$204,Commitments!$D$5:$D$204,$A70)))</f>
        <v/>
      </c>
      <c r="D70" s="12">
        <f>IF($A70="","",IF($J70&lt;&gt;"",$J70,SUMIFS(Invoices!$F$5:$F$304,Invoices!$D$5:$D$304,$A70)))</f>
        <v/>
      </c>
      <c r="E70" s="9">
        <f>IF($A70="","",IF($H70&lt;&gt;"",$H70,MAX($C70,$D70,$B70*$G70)))</f>
        <v/>
      </c>
      <c r="F70" s="9">
        <f>IF($A70="","",$B70-$E70)</f>
        <v/>
      </c>
      <c r="G70" s="13" t="n"/>
      <c r="H70" s="11" t="n"/>
      <c r="I70" s="11" t="n"/>
      <c r="J70" s="11" t="n"/>
      <c r="K70" s="14">
        <f>IF($A70="","",IFERROR($D70/$B70,0))</f>
        <v/>
      </c>
      <c r="L70" s="12">
        <f>IF($A70="","",$B70*$G70-$D70)</f>
        <v/>
      </c>
      <c r="M70" s="15">
        <f>IF($A70="","",IF($B70&lt;=0,"⚠ no budget on this line",IF($G70&gt;1,"⚠ percentage complete is above 100%",IF($F70&lt;0,"⚠ forecast over budget by "&amp;TEXT(-$F70,"#,##0"),IF($C70&gt;$B70,"⚠ committed above budget — the overrun is already signed",IF(AND($G70&gt;0,$K70&gt;$G70+0.1),"⚠ "&amp;TEXT($K70,"0%")&amp;" of budget spent at "&amp;TEXT($G70,"0%")&amp;" complete",IF($E70=0,"not started","on budget")))))))</f>
        <v/>
      </c>
      <c r="N70" s="10" t="n"/>
      <c r="O70" s="10" t="n"/>
      <c r="P70" s="10" t="n"/>
    </row>
    <row r="71">
      <c r="A71" s="10" t="n"/>
      <c r="B71" s="11" t="n"/>
      <c r="C71" s="12">
        <f>IF($A71="","",IF($I71&lt;&gt;"",$I71,SUMIFS(Commitments!$F$5:$F$204,Commitments!$D$5:$D$204,$A71)))</f>
        <v/>
      </c>
      <c r="D71" s="12">
        <f>IF($A71="","",IF($J71&lt;&gt;"",$J71,SUMIFS(Invoices!$F$5:$F$304,Invoices!$D$5:$D$304,$A71)))</f>
        <v/>
      </c>
      <c r="E71" s="9">
        <f>IF($A71="","",IF($H71&lt;&gt;"",$H71,MAX($C71,$D71,$B71*$G71)))</f>
        <v/>
      </c>
      <c r="F71" s="9">
        <f>IF($A71="","",$B71-$E71)</f>
        <v/>
      </c>
      <c r="G71" s="13" t="n"/>
      <c r="H71" s="11" t="n"/>
      <c r="I71" s="11" t="n"/>
      <c r="J71" s="11" t="n"/>
      <c r="K71" s="14">
        <f>IF($A71="","",IFERROR($D71/$B71,0))</f>
        <v/>
      </c>
      <c r="L71" s="12">
        <f>IF($A71="","",$B71*$G71-$D71)</f>
        <v/>
      </c>
      <c r="M71" s="15">
        <f>IF($A71="","",IF($B71&lt;=0,"⚠ no budget on this line",IF($G71&gt;1,"⚠ percentage complete is above 100%",IF($F71&lt;0,"⚠ forecast over budget by "&amp;TEXT(-$F71,"#,##0"),IF($C71&gt;$B71,"⚠ committed above budget — the overrun is already signed",IF(AND($G71&gt;0,$K71&gt;$G71+0.1),"⚠ "&amp;TEXT($K71,"0%")&amp;" of budget spent at "&amp;TEXT($G71,"0%")&amp;" complete",IF($E71=0,"not started","on budget")))))))</f>
        <v/>
      </c>
      <c r="N71" s="10" t="n"/>
      <c r="O71" s="10" t="n"/>
      <c r="P71" s="10" t="n"/>
    </row>
    <row r="72">
      <c r="A72" s="10" t="n"/>
      <c r="B72" s="11" t="n"/>
      <c r="C72" s="12">
        <f>IF($A72="","",IF($I72&lt;&gt;"",$I72,SUMIFS(Commitments!$F$5:$F$204,Commitments!$D$5:$D$204,$A72)))</f>
        <v/>
      </c>
      <c r="D72" s="12">
        <f>IF($A72="","",IF($J72&lt;&gt;"",$J72,SUMIFS(Invoices!$F$5:$F$304,Invoices!$D$5:$D$304,$A72)))</f>
        <v/>
      </c>
      <c r="E72" s="9">
        <f>IF($A72="","",IF($H72&lt;&gt;"",$H72,MAX($C72,$D72,$B72*$G72)))</f>
        <v/>
      </c>
      <c r="F72" s="9">
        <f>IF($A72="","",$B72-$E72)</f>
        <v/>
      </c>
      <c r="G72" s="13" t="n"/>
      <c r="H72" s="11" t="n"/>
      <c r="I72" s="11" t="n"/>
      <c r="J72" s="11" t="n"/>
      <c r="K72" s="14">
        <f>IF($A72="","",IFERROR($D72/$B72,0))</f>
        <v/>
      </c>
      <c r="L72" s="12">
        <f>IF($A72="","",$B72*$G72-$D72)</f>
        <v/>
      </c>
      <c r="M72" s="15">
        <f>IF($A72="","",IF($B72&lt;=0,"⚠ no budget on this line",IF($G72&gt;1,"⚠ percentage complete is above 100%",IF($F72&lt;0,"⚠ forecast over budget by "&amp;TEXT(-$F72,"#,##0"),IF($C72&gt;$B72,"⚠ committed above budget — the overrun is already signed",IF(AND($G72&gt;0,$K72&gt;$G72+0.1),"⚠ "&amp;TEXT($K72,"0%")&amp;" of budget spent at "&amp;TEXT($G72,"0%")&amp;" complete",IF($E72=0,"not started","on budget")))))))</f>
        <v/>
      </c>
      <c r="N72" s="10" t="n"/>
      <c r="O72" s="10" t="n"/>
      <c r="P72" s="10" t="n"/>
    </row>
    <row r="73">
      <c r="A73" s="10" t="n"/>
      <c r="B73" s="11" t="n"/>
      <c r="C73" s="12">
        <f>IF($A73="","",IF($I73&lt;&gt;"",$I73,SUMIFS(Commitments!$F$5:$F$204,Commitments!$D$5:$D$204,$A73)))</f>
        <v/>
      </c>
      <c r="D73" s="12">
        <f>IF($A73="","",IF($J73&lt;&gt;"",$J73,SUMIFS(Invoices!$F$5:$F$304,Invoices!$D$5:$D$304,$A73)))</f>
        <v/>
      </c>
      <c r="E73" s="9">
        <f>IF($A73="","",IF($H73&lt;&gt;"",$H73,MAX($C73,$D73,$B73*$G73)))</f>
        <v/>
      </c>
      <c r="F73" s="9">
        <f>IF($A73="","",$B73-$E73)</f>
        <v/>
      </c>
      <c r="G73" s="13" t="n"/>
      <c r="H73" s="11" t="n"/>
      <c r="I73" s="11" t="n"/>
      <c r="J73" s="11" t="n"/>
      <c r="K73" s="14">
        <f>IF($A73="","",IFERROR($D73/$B73,0))</f>
        <v/>
      </c>
      <c r="L73" s="12">
        <f>IF($A73="","",$B73*$G73-$D73)</f>
        <v/>
      </c>
      <c r="M73" s="15">
        <f>IF($A73="","",IF($B73&lt;=0,"⚠ no budget on this line",IF($G73&gt;1,"⚠ percentage complete is above 100%",IF($F73&lt;0,"⚠ forecast over budget by "&amp;TEXT(-$F73,"#,##0"),IF($C73&gt;$B73,"⚠ committed above budget — the overrun is already signed",IF(AND($G73&gt;0,$K73&gt;$G73+0.1),"⚠ "&amp;TEXT($K73,"0%")&amp;" of budget spent at "&amp;TEXT($G73,"0%")&amp;" complete",IF($E73=0,"not started","on budget")))))))</f>
        <v/>
      </c>
      <c r="N73" s="10" t="n"/>
      <c r="O73" s="10" t="n"/>
      <c r="P73" s="10" t="n"/>
    </row>
    <row r="74">
      <c r="A74" s="10" t="n"/>
      <c r="B74" s="11" t="n"/>
      <c r="C74" s="12">
        <f>IF($A74="","",IF($I74&lt;&gt;"",$I74,SUMIFS(Commitments!$F$5:$F$204,Commitments!$D$5:$D$204,$A74)))</f>
        <v/>
      </c>
      <c r="D74" s="12">
        <f>IF($A74="","",IF($J74&lt;&gt;"",$J74,SUMIFS(Invoices!$F$5:$F$304,Invoices!$D$5:$D$304,$A74)))</f>
        <v/>
      </c>
      <c r="E74" s="9">
        <f>IF($A74="","",IF($H74&lt;&gt;"",$H74,MAX($C74,$D74,$B74*$G74)))</f>
        <v/>
      </c>
      <c r="F74" s="9">
        <f>IF($A74="","",$B74-$E74)</f>
        <v/>
      </c>
      <c r="G74" s="13" t="n"/>
      <c r="H74" s="11" t="n"/>
      <c r="I74" s="11" t="n"/>
      <c r="J74" s="11" t="n"/>
      <c r="K74" s="14">
        <f>IF($A74="","",IFERROR($D74/$B74,0))</f>
        <v/>
      </c>
      <c r="L74" s="12">
        <f>IF($A74="","",$B74*$G74-$D74)</f>
        <v/>
      </c>
      <c r="M74" s="15">
        <f>IF($A74="","",IF($B74&lt;=0,"⚠ no budget on this line",IF($G74&gt;1,"⚠ percentage complete is above 100%",IF($F74&lt;0,"⚠ forecast over budget by "&amp;TEXT(-$F74,"#,##0"),IF($C74&gt;$B74,"⚠ committed above budget — the overrun is already signed",IF(AND($G74&gt;0,$K74&gt;$G74+0.1),"⚠ "&amp;TEXT($K74,"0%")&amp;" of budget spent at "&amp;TEXT($G74,"0%")&amp;" complete",IF($E74=0,"not started","on budget")))))))</f>
        <v/>
      </c>
      <c r="N74" s="10" t="n"/>
      <c r="O74" s="10" t="n"/>
      <c r="P74" s="10" t="n"/>
    </row>
    <row r="75">
      <c r="A75" s="10" t="n"/>
      <c r="B75" s="11" t="n"/>
      <c r="C75" s="12">
        <f>IF($A75="","",IF($I75&lt;&gt;"",$I75,SUMIFS(Commitments!$F$5:$F$204,Commitments!$D$5:$D$204,$A75)))</f>
        <v/>
      </c>
      <c r="D75" s="12">
        <f>IF($A75="","",IF($J75&lt;&gt;"",$J75,SUMIFS(Invoices!$F$5:$F$304,Invoices!$D$5:$D$304,$A75)))</f>
        <v/>
      </c>
      <c r="E75" s="9">
        <f>IF($A75="","",IF($H75&lt;&gt;"",$H75,MAX($C75,$D75,$B75*$G75)))</f>
        <v/>
      </c>
      <c r="F75" s="9">
        <f>IF($A75="","",$B75-$E75)</f>
        <v/>
      </c>
      <c r="G75" s="13" t="n"/>
      <c r="H75" s="11" t="n"/>
      <c r="I75" s="11" t="n"/>
      <c r="J75" s="11" t="n"/>
      <c r="K75" s="14">
        <f>IF($A75="","",IFERROR($D75/$B75,0))</f>
        <v/>
      </c>
      <c r="L75" s="12">
        <f>IF($A75="","",$B75*$G75-$D75)</f>
        <v/>
      </c>
      <c r="M75" s="15">
        <f>IF($A75="","",IF($B75&lt;=0,"⚠ no budget on this line",IF($G75&gt;1,"⚠ percentage complete is above 100%",IF($F75&lt;0,"⚠ forecast over budget by "&amp;TEXT(-$F75,"#,##0"),IF($C75&gt;$B75,"⚠ committed above budget — the overrun is already signed",IF(AND($G75&gt;0,$K75&gt;$G75+0.1),"⚠ "&amp;TEXT($K75,"0%")&amp;" of budget spent at "&amp;TEXT($G75,"0%")&amp;" complete",IF($E75=0,"not started","on budget")))))))</f>
        <v/>
      </c>
      <c r="N75" s="10" t="n"/>
      <c r="O75" s="10" t="n"/>
      <c r="P75" s="10" t="n"/>
    </row>
    <row r="76">
      <c r="A76" s="10" t="n"/>
      <c r="B76" s="11" t="n"/>
      <c r="C76" s="12">
        <f>IF($A76="","",IF($I76&lt;&gt;"",$I76,SUMIFS(Commitments!$F$5:$F$204,Commitments!$D$5:$D$204,$A76)))</f>
        <v/>
      </c>
      <c r="D76" s="12">
        <f>IF($A76="","",IF($J76&lt;&gt;"",$J76,SUMIFS(Invoices!$F$5:$F$304,Invoices!$D$5:$D$304,$A76)))</f>
        <v/>
      </c>
      <c r="E76" s="9">
        <f>IF($A76="","",IF($H76&lt;&gt;"",$H76,MAX($C76,$D76,$B76*$G76)))</f>
        <v/>
      </c>
      <c r="F76" s="9">
        <f>IF($A76="","",$B76-$E76)</f>
        <v/>
      </c>
      <c r="G76" s="13" t="n"/>
      <c r="H76" s="11" t="n"/>
      <c r="I76" s="11" t="n"/>
      <c r="J76" s="11" t="n"/>
      <c r="K76" s="14">
        <f>IF($A76="","",IFERROR($D76/$B76,0))</f>
        <v/>
      </c>
      <c r="L76" s="12">
        <f>IF($A76="","",$B76*$G76-$D76)</f>
        <v/>
      </c>
      <c r="M76" s="15">
        <f>IF($A76="","",IF($B76&lt;=0,"⚠ no budget on this line",IF($G76&gt;1,"⚠ percentage complete is above 100%",IF($F76&lt;0,"⚠ forecast over budget by "&amp;TEXT(-$F76,"#,##0"),IF($C76&gt;$B76,"⚠ committed above budget — the overrun is already signed",IF(AND($G76&gt;0,$K76&gt;$G76+0.1),"⚠ "&amp;TEXT($K76,"0%")&amp;" of budget spent at "&amp;TEXT($G76,"0%")&amp;" complete",IF($E76=0,"not started","on budget")))))))</f>
        <v/>
      </c>
      <c r="N76" s="10" t="n"/>
      <c r="O76" s="10" t="n"/>
      <c r="P76" s="10" t="n"/>
    </row>
    <row r="77">
      <c r="A77" s="10" t="n"/>
      <c r="B77" s="11" t="n"/>
      <c r="C77" s="12">
        <f>IF($A77="","",IF($I77&lt;&gt;"",$I77,SUMIFS(Commitments!$F$5:$F$204,Commitments!$D$5:$D$204,$A77)))</f>
        <v/>
      </c>
      <c r="D77" s="12">
        <f>IF($A77="","",IF($J77&lt;&gt;"",$J77,SUMIFS(Invoices!$F$5:$F$304,Invoices!$D$5:$D$304,$A77)))</f>
        <v/>
      </c>
      <c r="E77" s="9">
        <f>IF($A77="","",IF($H77&lt;&gt;"",$H77,MAX($C77,$D77,$B77*$G77)))</f>
        <v/>
      </c>
      <c r="F77" s="9">
        <f>IF($A77="","",$B77-$E77)</f>
        <v/>
      </c>
      <c r="G77" s="13" t="n"/>
      <c r="H77" s="11" t="n"/>
      <c r="I77" s="11" t="n"/>
      <c r="J77" s="11" t="n"/>
      <c r="K77" s="14">
        <f>IF($A77="","",IFERROR($D77/$B77,0))</f>
        <v/>
      </c>
      <c r="L77" s="12">
        <f>IF($A77="","",$B77*$G77-$D77)</f>
        <v/>
      </c>
      <c r="M77" s="15">
        <f>IF($A77="","",IF($B77&lt;=0,"⚠ no budget on this line",IF($G77&gt;1,"⚠ percentage complete is above 100%",IF($F77&lt;0,"⚠ forecast over budget by "&amp;TEXT(-$F77,"#,##0"),IF($C77&gt;$B77,"⚠ committed above budget — the overrun is already signed",IF(AND($G77&gt;0,$K77&gt;$G77+0.1),"⚠ "&amp;TEXT($K77,"0%")&amp;" of budget spent at "&amp;TEXT($G77,"0%")&amp;" complete",IF($E77=0,"not started","on budget")))))))</f>
        <v/>
      </c>
      <c r="N77" s="10" t="n"/>
      <c r="O77" s="10" t="n"/>
      <c r="P77" s="10" t="n"/>
    </row>
    <row r="78">
      <c r="A78" s="10" t="n"/>
      <c r="B78" s="11" t="n"/>
      <c r="C78" s="12">
        <f>IF($A78="","",IF($I78&lt;&gt;"",$I78,SUMIFS(Commitments!$F$5:$F$204,Commitments!$D$5:$D$204,$A78)))</f>
        <v/>
      </c>
      <c r="D78" s="12">
        <f>IF($A78="","",IF($J78&lt;&gt;"",$J78,SUMIFS(Invoices!$F$5:$F$304,Invoices!$D$5:$D$304,$A78)))</f>
        <v/>
      </c>
      <c r="E78" s="9">
        <f>IF($A78="","",IF($H78&lt;&gt;"",$H78,MAX($C78,$D78,$B78*$G78)))</f>
        <v/>
      </c>
      <c r="F78" s="9">
        <f>IF($A78="","",$B78-$E78)</f>
        <v/>
      </c>
      <c r="G78" s="13" t="n"/>
      <c r="H78" s="11" t="n"/>
      <c r="I78" s="11" t="n"/>
      <c r="J78" s="11" t="n"/>
      <c r="K78" s="14">
        <f>IF($A78="","",IFERROR($D78/$B78,0))</f>
        <v/>
      </c>
      <c r="L78" s="12">
        <f>IF($A78="","",$B78*$G78-$D78)</f>
        <v/>
      </c>
      <c r="M78" s="15">
        <f>IF($A78="","",IF($B78&lt;=0,"⚠ no budget on this line",IF($G78&gt;1,"⚠ percentage complete is above 100%",IF($F78&lt;0,"⚠ forecast over budget by "&amp;TEXT(-$F78,"#,##0"),IF($C78&gt;$B78,"⚠ committed above budget — the overrun is already signed",IF(AND($G78&gt;0,$K78&gt;$G78+0.1),"⚠ "&amp;TEXT($K78,"0%")&amp;" of budget spent at "&amp;TEXT($G78,"0%")&amp;" complete",IF($E78=0,"not started","on budget")))))))</f>
        <v/>
      </c>
      <c r="N78" s="10" t="n"/>
      <c r="O78" s="10" t="n"/>
      <c r="P78" s="10" t="n"/>
    </row>
    <row r="79">
      <c r="A79" s="10" t="n"/>
      <c r="B79" s="11" t="n"/>
      <c r="C79" s="12">
        <f>IF($A79="","",IF($I79&lt;&gt;"",$I79,SUMIFS(Commitments!$F$5:$F$204,Commitments!$D$5:$D$204,$A79)))</f>
        <v/>
      </c>
      <c r="D79" s="12">
        <f>IF($A79="","",IF($J79&lt;&gt;"",$J79,SUMIFS(Invoices!$F$5:$F$304,Invoices!$D$5:$D$304,$A79)))</f>
        <v/>
      </c>
      <c r="E79" s="9">
        <f>IF($A79="","",IF($H79&lt;&gt;"",$H79,MAX($C79,$D79,$B79*$G79)))</f>
        <v/>
      </c>
      <c r="F79" s="9">
        <f>IF($A79="","",$B79-$E79)</f>
        <v/>
      </c>
      <c r="G79" s="13" t="n"/>
      <c r="H79" s="11" t="n"/>
      <c r="I79" s="11" t="n"/>
      <c r="J79" s="11" t="n"/>
      <c r="K79" s="14">
        <f>IF($A79="","",IFERROR($D79/$B79,0))</f>
        <v/>
      </c>
      <c r="L79" s="12">
        <f>IF($A79="","",$B79*$G79-$D79)</f>
        <v/>
      </c>
      <c r="M79" s="15">
        <f>IF($A79="","",IF($B79&lt;=0,"⚠ no budget on this line",IF($G79&gt;1,"⚠ percentage complete is above 100%",IF($F79&lt;0,"⚠ forecast over budget by "&amp;TEXT(-$F79,"#,##0"),IF($C79&gt;$B79,"⚠ committed above budget — the overrun is already signed",IF(AND($G79&gt;0,$K79&gt;$G79+0.1),"⚠ "&amp;TEXT($K79,"0%")&amp;" of budget spent at "&amp;TEXT($G79,"0%")&amp;" complete",IF($E79=0,"not started","on budget")))))))</f>
        <v/>
      </c>
      <c r="N79" s="10" t="n"/>
      <c r="O79" s="10" t="n"/>
      <c r="P79" s="10" t="n"/>
    </row>
    <row r="80">
      <c r="A80" s="10" t="n"/>
      <c r="B80" s="11" t="n"/>
      <c r="C80" s="12">
        <f>IF($A80="","",IF($I80&lt;&gt;"",$I80,SUMIFS(Commitments!$F$5:$F$204,Commitments!$D$5:$D$204,$A80)))</f>
        <v/>
      </c>
      <c r="D80" s="12">
        <f>IF($A80="","",IF($J80&lt;&gt;"",$J80,SUMIFS(Invoices!$F$5:$F$304,Invoices!$D$5:$D$304,$A80)))</f>
        <v/>
      </c>
      <c r="E80" s="9">
        <f>IF($A80="","",IF($H80&lt;&gt;"",$H80,MAX($C80,$D80,$B80*$G80)))</f>
        <v/>
      </c>
      <c r="F80" s="9">
        <f>IF($A80="","",$B80-$E80)</f>
        <v/>
      </c>
      <c r="G80" s="13" t="n"/>
      <c r="H80" s="11" t="n"/>
      <c r="I80" s="11" t="n"/>
      <c r="J80" s="11" t="n"/>
      <c r="K80" s="14">
        <f>IF($A80="","",IFERROR($D80/$B80,0))</f>
        <v/>
      </c>
      <c r="L80" s="12">
        <f>IF($A80="","",$B80*$G80-$D80)</f>
        <v/>
      </c>
      <c r="M80" s="15">
        <f>IF($A80="","",IF($B80&lt;=0,"⚠ no budget on this line",IF($G80&gt;1,"⚠ percentage complete is above 100%",IF($F80&lt;0,"⚠ forecast over budget by "&amp;TEXT(-$F80,"#,##0"),IF($C80&gt;$B80,"⚠ committed above budget — the overrun is already signed",IF(AND($G80&gt;0,$K80&gt;$G80+0.1),"⚠ "&amp;TEXT($K80,"0%")&amp;" of budget spent at "&amp;TEXT($G80,"0%")&amp;" complete",IF($E80=0,"not started","on budget")))))))</f>
        <v/>
      </c>
      <c r="N80" s="10" t="n"/>
      <c r="O80" s="10" t="n"/>
      <c r="P80" s="10" t="n"/>
    </row>
    <row r="81">
      <c r="A81" s="10" t="n"/>
      <c r="B81" s="11" t="n"/>
      <c r="C81" s="12">
        <f>IF($A81="","",IF($I81&lt;&gt;"",$I81,SUMIFS(Commitments!$F$5:$F$204,Commitments!$D$5:$D$204,$A81)))</f>
        <v/>
      </c>
      <c r="D81" s="12">
        <f>IF($A81="","",IF($J81&lt;&gt;"",$J81,SUMIFS(Invoices!$F$5:$F$304,Invoices!$D$5:$D$304,$A81)))</f>
        <v/>
      </c>
      <c r="E81" s="9">
        <f>IF($A81="","",IF($H81&lt;&gt;"",$H81,MAX($C81,$D81,$B81*$G81)))</f>
        <v/>
      </c>
      <c r="F81" s="9">
        <f>IF($A81="","",$B81-$E81)</f>
        <v/>
      </c>
      <c r="G81" s="13" t="n"/>
      <c r="H81" s="11" t="n"/>
      <c r="I81" s="11" t="n"/>
      <c r="J81" s="11" t="n"/>
      <c r="K81" s="14">
        <f>IF($A81="","",IFERROR($D81/$B81,0))</f>
        <v/>
      </c>
      <c r="L81" s="12">
        <f>IF($A81="","",$B81*$G81-$D81)</f>
        <v/>
      </c>
      <c r="M81" s="15">
        <f>IF($A81="","",IF($B81&lt;=0,"⚠ no budget on this line",IF($G81&gt;1,"⚠ percentage complete is above 100%",IF($F81&lt;0,"⚠ forecast over budget by "&amp;TEXT(-$F81,"#,##0"),IF($C81&gt;$B81,"⚠ committed above budget — the overrun is already signed",IF(AND($G81&gt;0,$K81&gt;$G81+0.1),"⚠ "&amp;TEXT($K81,"0%")&amp;" of budget spent at "&amp;TEXT($G81,"0%")&amp;" complete",IF($E81=0,"not started","on budget")))))))</f>
        <v/>
      </c>
      <c r="N81" s="10" t="n"/>
      <c r="O81" s="10" t="n"/>
      <c r="P81" s="10" t="n"/>
    </row>
    <row r="82">
      <c r="A82" s="10" t="n"/>
      <c r="B82" s="11" t="n"/>
      <c r="C82" s="12">
        <f>IF($A82="","",IF($I82&lt;&gt;"",$I82,SUMIFS(Commitments!$F$5:$F$204,Commitments!$D$5:$D$204,$A82)))</f>
        <v/>
      </c>
      <c r="D82" s="12">
        <f>IF($A82="","",IF($J82&lt;&gt;"",$J82,SUMIFS(Invoices!$F$5:$F$304,Invoices!$D$5:$D$304,$A82)))</f>
        <v/>
      </c>
      <c r="E82" s="9">
        <f>IF($A82="","",IF($H82&lt;&gt;"",$H82,MAX($C82,$D82,$B82*$G82)))</f>
        <v/>
      </c>
      <c r="F82" s="9">
        <f>IF($A82="","",$B82-$E82)</f>
        <v/>
      </c>
      <c r="G82" s="13" t="n"/>
      <c r="H82" s="11" t="n"/>
      <c r="I82" s="11" t="n"/>
      <c r="J82" s="11" t="n"/>
      <c r="K82" s="14">
        <f>IF($A82="","",IFERROR($D82/$B82,0))</f>
        <v/>
      </c>
      <c r="L82" s="12">
        <f>IF($A82="","",$B82*$G82-$D82)</f>
        <v/>
      </c>
      <c r="M82" s="15">
        <f>IF($A82="","",IF($B82&lt;=0,"⚠ no budget on this line",IF($G82&gt;1,"⚠ percentage complete is above 100%",IF($F82&lt;0,"⚠ forecast over budget by "&amp;TEXT(-$F82,"#,##0"),IF($C82&gt;$B82,"⚠ committed above budget — the overrun is already signed",IF(AND($G82&gt;0,$K82&gt;$G82+0.1),"⚠ "&amp;TEXT($K82,"0%")&amp;" of budget spent at "&amp;TEXT($G82,"0%")&amp;" complete",IF($E82=0,"not started","on budget")))))))</f>
        <v/>
      </c>
      <c r="N82" s="10" t="n"/>
      <c r="O82" s="10" t="n"/>
      <c r="P82" s="10" t="n"/>
    </row>
    <row r="83">
      <c r="A83" s="10" t="n"/>
      <c r="B83" s="11" t="n"/>
      <c r="C83" s="12">
        <f>IF($A83="","",IF($I83&lt;&gt;"",$I83,SUMIFS(Commitments!$F$5:$F$204,Commitments!$D$5:$D$204,$A83)))</f>
        <v/>
      </c>
      <c r="D83" s="12">
        <f>IF($A83="","",IF($J83&lt;&gt;"",$J83,SUMIFS(Invoices!$F$5:$F$304,Invoices!$D$5:$D$304,$A83)))</f>
        <v/>
      </c>
      <c r="E83" s="9">
        <f>IF($A83="","",IF($H83&lt;&gt;"",$H83,MAX($C83,$D83,$B83*$G83)))</f>
        <v/>
      </c>
      <c r="F83" s="9">
        <f>IF($A83="","",$B83-$E83)</f>
        <v/>
      </c>
      <c r="G83" s="13" t="n"/>
      <c r="H83" s="11" t="n"/>
      <c r="I83" s="11" t="n"/>
      <c r="J83" s="11" t="n"/>
      <c r="K83" s="14">
        <f>IF($A83="","",IFERROR($D83/$B83,0))</f>
        <v/>
      </c>
      <c r="L83" s="12">
        <f>IF($A83="","",$B83*$G83-$D83)</f>
        <v/>
      </c>
      <c r="M83" s="15">
        <f>IF($A83="","",IF($B83&lt;=0,"⚠ no budget on this line",IF($G83&gt;1,"⚠ percentage complete is above 100%",IF($F83&lt;0,"⚠ forecast over budget by "&amp;TEXT(-$F83,"#,##0"),IF($C83&gt;$B83,"⚠ committed above budget — the overrun is already signed",IF(AND($G83&gt;0,$K83&gt;$G83+0.1),"⚠ "&amp;TEXT($K83,"0%")&amp;" of budget spent at "&amp;TEXT($G83,"0%")&amp;" complete",IF($E83=0,"not started","on budget")))))))</f>
        <v/>
      </c>
      <c r="N83" s="10" t="n"/>
      <c r="O83" s="10" t="n"/>
      <c r="P83" s="10" t="n"/>
    </row>
    <row r="84">
      <c r="A84" s="10" t="n"/>
      <c r="B84" s="11" t="n"/>
      <c r="C84" s="12">
        <f>IF($A84="","",IF($I84&lt;&gt;"",$I84,SUMIFS(Commitments!$F$5:$F$204,Commitments!$D$5:$D$204,$A84)))</f>
        <v/>
      </c>
      <c r="D84" s="12">
        <f>IF($A84="","",IF($J84&lt;&gt;"",$J84,SUMIFS(Invoices!$F$5:$F$304,Invoices!$D$5:$D$304,$A84)))</f>
        <v/>
      </c>
      <c r="E84" s="9">
        <f>IF($A84="","",IF($H84&lt;&gt;"",$H84,MAX($C84,$D84,$B84*$G84)))</f>
        <v/>
      </c>
      <c r="F84" s="9">
        <f>IF($A84="","",$B84-$E84)</f>
        <v/>
      </c>
      <c r="G84" s="13" t="n"/>
      <c r="H84" s="11" t="n"/>
      <c r="I84" s="11" t="n"/>
      <c r="J84" s="11" t="n"/>
      <c r="K84" s="14">
        <f>IF($A84="","",IFERROR($D84/$B84,0))</f>
        <v/>
      </c>
      <c r="L84" s="12">
        <f>IF($A84="","",$B84*$G84-$D84)</f>
        <v/>
      </c>
      <c r="M84" s="15">
        <f>IF($A84="","",IF($B84&lt;=0,"⚠ no budget on this line",IF($G84&gt;1,"⚠ percentage complete is above 100%",IF($F84&lt;0,"⚠ forecast over budget by "&amp;TEXT(-$F84,"#,##0"),IF($C84&gt;$B84,"⚠ committed above budget — the overrun is already signed",IF(AND($G84&gt;0,$K84&gt;$G84+0.1),"⚠ "&amp;TEXT($K84,"0%")&amp;" of budget spent at "&amp;TEXT($G84,"0%")&amp;" complete",IF($E84=0,"not started","on budget")))))))</f>
        <v/>
      </c>
      <c r="N84" s="10" t="n"/>
      <c r="O84" s="10" t="n"/>
      <c r="P84" s="10" t="n"/>
    </row>
    <row r="85">
      <c r="A85" s="10" t="n"/>
      <c r="B85" s="11" t="n"/>
      <c r="C85" s="12">
        <f>IF($A85="","",IF($I85&lt;&gt;"",$I85,SUMIFS(Commitments!$F$5:$F$204,Commitments!$D$5:$D$204,$A85)))</f>
        <v/>
      </c>
      <c r="D85" s="12">
        <f>IF($A85="","",IF($J85&lt;&gt;"",$J85,SUMIFS(Invoices!$F$5:$F$304,Invoices!$D$5:$D$304,$A85)))</f>
        <v/>
      </c>
      <c r="E85" s="9">
        <f>IF($A85="","",IF($H85&lt;&gt;"",$H85,MAX($C85,$D85,$B85*$G85)))</f>
        <v/>
      </c>
      <c r="F85" s="9">
        <f>IF($A85="","",$B85-$E85)</f>
        <v/>
      </c>
      <c r="G85" s="13" t="n"/>
      <c r="H85" s="11" t="n"/>
      <c r="I85" s="11" t="n"/>
      <c r="J85" s="11" t="n"/>
      <c r="K85" s="14">
        <f>IF($A85="","",IFERROR($D85/$B85,0))</f>
        <v/>
      </c>
      <c r="L85" s="12">
        <f>IF($A85="","",$B85*$G85-$D85)</f>
        <v/>
      </c>
      <c r="M85" s="15">
        <f>IF($A85="","",IF($B85&lt;=0,"⚠ no budget on this line",IF($G85&gt;1,"⚠ percentage complete is above 100%",IF($F85&lt;0,"⚠ forecast over budget by "&amp;TEXT(-$F85,"#,##0"),IF($C85&gt;$B85,"⚠ committed above budget — the overrun is already signed",IF(AND($G85&gt;0,$K85&gt;$G85+0.1),"⚠ "&amp;TEXT($K85,"0%")&amp;" of budget spent at "&amp;TEXT($G85,"0%")&amp;" complete",IF($E85=0,"not started","on budget")))))))</f>
        <v/>
      </c>
      <c r="N85" s="10" t="n"/>
      <c r="O85" s="10" t="n"/>
      <c r="P85" s="10" t="n"/>
    </row>
    <row r="86">
      <c r="A86" s="10" t="n"/>
      <c r="B86" s="11" t="n"/>
      <c r="C86" s="12">
        <f>IF($A86="","",IF($I86&lt;&gt;"",$I86,SUMIFS(Commitments!$F$5:$F$204,Commitments!$D$5:$D$204,$A86)))</f>
        <v/>
      </c>
      <c r="D86" s="12">
        <f>IF($A86="","",IF($J86&lt;&gt;"",$J86,SUMIFS(Invoices!$F$5:$F$304,Invoices!$D$5:$D$304,$A86)))</f>
        <v/>
      </c>
      <c r="E86" s="9">
        <f>IF($A86="","",IF($H86&lt;&gt;"",$H86,MAX($C86,$D86,$B86*$G86)))</f>
        <v/>
      </c>
      <c r="F86" s="9">
        <f>IF($A86="","",$B86-$E86)</f>
        <v/>
      </c>
      <c r="G86" s="13" t="n"/>
      <c r="H86" s="11" t="n"/>
      <c r="I86" s="11" t="n"/>
      <c r="J86" s="11" t="n"/>
      <c r="K86" s="14">
        <f>IF($A86="","",IFERROR($D86/$B86,0))</f>
        <v/>
      </c>
      <c r="L86" s="12">
        <f>IF($A86="","",$B86*$G86-$D86)</f>
        <v/>
      </c>
      <c r="M86" s="15">
        <f>IF($A86="","",IF($B86&lt;=0,"⚠ no budget on this line",IF($G86&gt;1,"⚠ percentage complete is above 100%",IF($F86&lt;0,"⚠ forecast over budget by "&amp;TEXT(-$F86,"#,##0"),IF($C86&gt;$B86,"⚠ committed above budget — the overrun is already signed",IF(AND($G86&gt;0,$K86&gt;$G86+0.1),"⚠ "&amp;TEXT($K86,"0%")&amp;" of budget spent at "&amp;TEXT($G86,"0%")&amp;" complete",IF($E86=0,"not started","on budget")))))))</f>
        <v/>
      </c>
      <c r="N86" s="10" t="n"/>
      <c r="O86" s="10" t="n"/>
      <c r="P86" s="10" t="n"/>
    </row>
    <row r="87">
      <c r="A87" s="10" t="n"/>
      <c r="B87" s="11" t="n"/>
      <c r="C87" s="12">
        <f>IF($A87="","",IF($I87&lt;&gt;"",$I87,SUMIFS(Commitments!$F$5:$F$204,Commitments!$D$5:$D$204,$A87)))</f>
        <v/>
      </c>
      <c r="D87" s="12">
        <f>IF($A87="","",IF($J87&lt;&gt;"",$J87,SUMIFS(Invoices!$F$5:$F$304,Invoices!$D$5:$D$304,$A87)))</f>
        <v/>
      </c>
      <c r="E87" s="9">
        <f>IF($A87="","",IF($H87&lt;&gt;"",$H87,MAX($C87,$D87,$B87*$G87)))</f>
        <v/>
      </c>
      <c r="F87" s="9">
        <f>IF($A87="","",$B87-$E87)</f>
        <v/>
      </c>
      <c r="G87" s="13" t="n"/>
      <c r="H87" s="11" t="n"/>
      <c r="I87" s="11" t="n"/>
      <c r="J87" s="11" t="n"/>
      <c r="K87" s="14">
        <f>IF($A87="","",IFERROR($D87/$B87,0))</f>
        <v/>
      </c>
      <c r="L87" s="12">
        <f>IF($A87="","",$B87*$G87-$D87)</f>
        <v/>
      </c>
      <c r="M87" s="15">
        <f>IF($A87="","",IF($B87&lt;=0,"⚠ no budget on this line",IF($G87&gt;1,"⚠ percentage complete is above 100%",IF($F87&lt;0,"⚠ forecast over budget by "&amp;TEXT(-$F87,"#,##0"),IF($C87&gt;$B87,"⚠ committed above budget — the overrun is already signed",IF(AND($G87&gt;0,$K87&gt;$G87+0.1),"⚠ "&amp;TEXT($K87,"0%")&amp;" of budget spent at "&amp;TEXT($G87,"0%")&amp;" complete",IF($E87=0,"not started","on budget")))))))</f>
        <v/>
      </c>
      <c r="N87" s="10" t="n"/>
      <c r="O87" s="10" t="n"/>
      <c r="P87" s="10" t="n"/>
    </row>
    <row r="88">
      <c r="A88" s="10" t="n"/>
      <c r="B88" s="11" t="n"/>
      <c r="C88" s="12">
        <f>IF($A88="","",IF($I88&lt;&gt;"",$I88,SUMIFS(Commitments!$F$5:$F$204,Commitments!$D$5:$D$204,$A88)))</f>
        <v/>
      </c>
      <c r="D88" s="12">
        <f>IF($A88="","",IF($J88&lt;&gt;"",$J88,SUMIFS(Invoices!$F$5:$F$304,Invoices!$D$5:$D$304,$A88)))</f>
        <v/>
      </c>
      <c r="E88" s="9">
        <f>IF($A88="","",IF($H88&lt;&gt;"",$H88,MAX($C88,$D88,$B88*$G88)))</f>
        <v/>
      </c>
      <c r="F88" s="9">
        <f>IF($A88="","",$B88-$E88)</f>
        <v/>
      </c>
      <c r="G88" s="13" t="n"/>
      <c r="H88" s="11" t="n"/>
      <c r="I88" s="11" t="n"/>
      <c r="J88" s="11" t="n"/>
      <c r="K88" s="14">
        <f>IF($A88="","",IFERROR($D88/$B88,0))</f>
        <v/>
      </c>
      <c r="L88" s="12">
        <f>IF($A88="","",$B88*$G88-$D88)</f>
        <v/>
      </c>
      <c r="M88" s="15">
        <f>IF($A88="","",IF($B88&lt;=0,"⚠ no budget on this line",IF($G88&gt;1,"⚠ percentage complete is above 100%",IF($F88&lt;0,"⚠ forecast over budget by "&amp;TEXT(-$F88,"#,##0"),IF($C88&gt;$B88,"⚠ committed above budget — the overrun is already signed",IF(AND($G88&gt;0,$K88&gt;$G88+0.1),"⚠ "&amp;TEXT($K88,"0%")&amp;" of budget spent at "&amp;TEXT($G88,"0%")&amp;" complete",IF($E88=0,"not started","on budget")))))))</f>
        <v/>
      </c>
      <c r="N88" s="10" t="n"/>
      <c r="O88" s="10" t="n"/>
      <c r="P88" s="10" t="n"/>
    </row>
    <row r="89">
      <c r="A89" s="10" t="n"/>
      <c r="B89" s="11" t="n"/>
      <c r="C89" s="12">
        <f>IF($A89="","",IF($I89&lt;&gt;"",$I89,SUMIFS(Commitments!$F$5:$F$204,Commitments!$D$5:$D$204,$A89)))</f>
        <v/>
      </c>
      <c r="D89" s="12">
        <f>IF($A89="","",IF($J89&lt;&gt;"",$J89,SUMIFS(Invoices!$F$5:$F$304,Invoices!$D$5:$D$304,$A89)))</f>
        <v/>
      </c>
      <c r="E89" s="9">
        <f>IF($A89="","",IF($H89&lt;&gt;"",$H89,MAX($C89,$D89,$B89*$G89)))</f>
        <v/>
      </c>
      <c r="F89" s="9">
        <f>IF($A89="","",$B89-$E89)</f>
        <v/>
      </c>
      <c r="G89" s="13" t="n"/>
      <c r="H89" s="11" t="n"/>
      <c r="I89" s="11" t="n"/>
      <c r="J89" s="11" t="n"/>
      <c r="K89" s="14">
        <f>IF($A89="","",IFERROR($D89/$B89,0))</f>
        <v/>
      </c>
      <c r="L89" s="12">
        <f>IF($A89="","",$B89*$G89-$D89)</f>
        <v/>
      </c>
      <c r="M89" s="15">
        <f>IF($A89="","",IF($B89&lt;=0,"⚠ no budget on this line",IF($G89&gt;1,"⚠ percentage complete is above 100%",IF($F89&lt;0,"⚠ forecast over budget by "&amp;TEXT(-$F89,"#,##0"),IF($C89&gt;$B89,"⚠ committed above budget — the overrun is already signed",IF(AND($G89&gt;0,$K89&gt;$G89+0.1),"⚠ "&amp;TEXT($K89,"0%")&amp;" of budget spent at "&amp;TEXT($G89,"0%")&amp;" complete",IF($E89=0,"not started","on budget")))))))</f>
        <v/>
      </c>
      <c r="N89" s="10" t="n"/>
      <c r="O89" s="10" t="n"/>
      <c r="P89" s="10" t="n"/>
    </row>
    <row r="90">
      <c r="A90" s="10" t="n"/>
      <c r="B90" s="11" t="n"/>
      <c r="C90" s="12">
        <f>IF($A90="","",IF($I90&lt;&gt;"",$I90,SUMIFS(Commitments!$F$5:$F$204,Commitments!$D$5:$D$204,$A90)))</f>
        <v/>
      </c>
      <c r="D90" s="12">
        <f>IF($A90="","",IF($J90&lt;&gt;"",$J90,SUMIFS(Invoices!$F$5:$F$304,Invoices!$D$5:$D$304,$A90)))</f>
        <v/>
      </c>
      <c r="E90" s="9">
        <f>IF($A90="","",IF($H90&lt;&gt;"",$H90,MAX($C90,$D90,$B90*$G90)))</f>
        <v/>
      </c>
      <c r="F90" s="9">
        <f>IF($A90="","",$B90-$E90)</f>
        <v/>
      </c>
      <c r="G90" s="13" t="n"/>
      <c r="H90" s="11" t="n"/>
      <c r="I90" s="11" t="n"/>
      <c r="J90" s="11" t="n"/>
      <c r="K90" s="14">
        <f>IF($A90="","",IFERROR($D90/$B90,0))</f>
        <v/>
      </c>
      <c r="L90" s="12">
        <f>IF($A90="","",$B90*$G90-$D90)</f>
        <v/>
      </c>
      <c r="M90" s="15">
        <f>IF($A90="","",IF($B90&lt;=0,"⚠ no budget on this line",IF($G90&gt;1,"⚠ percentage complete is above 100%",IF($F90&lt;0,"⚠ forecast over budget by "&amp;TEXT(-$F90,"#,##0"),IF($C90&gt;$B90,"⚠ committed above budget — the overrun is already signed",IF(AND($G90&gt;0,$K90&gt;$G90+0.1),"⚠ "&amp;TEXT($K90,"0%")&amp;" of budget spent at "&amp;TEXT($G90,"0%")&amp;" complete",IF($E90=0,"not started","on budget")))))))</f>
        <v/>
      </c>
      <c r="N90" s="10" t="n"/>
      <c r="O90" s="10" t="n"/>
      <c r="P90" s="10" t="n"/>
    </row>
    <row r="91">
      <c r="A91" s="10" t="n"/>
      <c r="B91" s="11" t="n"/>
      <c r="C91" s="12">
        <f>IF($A91="","",IF($I91&lt;&gt;"",$I91,SUMIFS(Commitments!$F$5:$F$204,Commitments!$D$5:$D$204,$A91)))</f>
        <v/>
      </c>
      <c r="D91" s="12">
        <f>IF($A91="","",IF($J91&lt;&gt;"",$J91,SUMIFS(Invoices!$F$5:$F$304,Invoices!$D$5:$D$304,$A91)))</f>
        <v/>
      </c>
      <c r="E91" s="9">
        <f>IF($A91="","",IF($H91&lt;&gt;"",$H91,MAX($C91,$D91,$B91*$G91)))</f>
        <v/>
      </c>
      <c r="F91" s="9">
        <f>IF($A91="","",$B91-$E91)</f>
        <v/>
      </c>
      <c r="G91" s="13" t="n"/>
      <c r="H91" s="11" t="n"/>
      <c r="I91" s="11" t="n"/>
      <c r="J91" s="11" t="n"/>
      <c r="K91" s="14">
        <f>IF($A91="","",IFERROR($D91/$B91,0))</f>
        <v/>
      </c>
      <c r="L91" s="12">
        <f>IF($A91="","",$B91*$G91-$D91)</f>
        <v/>
      </c>
      <c r="M91" s="15">
        <f>IF($A91="","",IF($B91&lt;=0,"⚠ no budget on this line",IF($G91&gt;1,"⚠ percentage complete is above 100%",IF($F91&lt;0,"⚠ forecast over budget by "&amp;TEXT(-$F91,"#,##0"),IF($C91&gt;$B91,"⚠ committed above budget — the overrun is already signed",IF(AND($G91&gt;0,$K91&gt;$G91+0.1),"⚠ "&amp;TEXT($K91,"0%")&amp;" of budget spent at "&amp;TEXT($G91,"0%")&amp;" complete",IF($E91=0,"not started","on budget")))))))</f>
        <v/>
      </c>
      <c r="N91" s="10" t="n"/>
      <c r="O91" s="10" t="n"/>
      <c r="P91" s="10" t="n"/>
    </row>
    <row r="92">
      <c r="A92" s="10" t="n"/>
      <c r="B92" s="11" t="n"/>
      <c r="C92" s="12">
        <f>IF($A92="","",IF($I92&lt;&gt;"",$I92,SUMIFS(Commitments!$F$5:$F$204,Commitments!$D$5:$D$204,$A92)))</f>
        <v/>
      </c>
      <c r="D92" s="12">
        <f>IF($A92="","",IF($J92&lt;&gt;"",$J92,SUMIFS(Invoices!$F$5:$F$304,Invoices!$D$5:$D$304,$A92)))</f>
        <v/>
      </c>
      <c r="E92" s="9">
        <f>IF($A92="","",IF($H92&lt;&gt;"",$H92,MAX($C92,$D92,$B92*$G92)))</f>
        <v/>
      </c>
      <c r="F92" s="9">
        <f>IF($A92="","",$B92-$E92)</f>
        <v/>
      </c>
      <c r="G92" s="13" t="n"/>
      <c r="H92" s="11" t="n"/>
      <c r="I92" s="11" t="n"/>
      <c r="J92" s="11" t="n"/>
      <c r="K92" s="14">
        <f>IF($A92="","",IFERROR($D92/$B92,0))</f>
        <v/>
      </c>
      <c r="L92" s="12">
        <f>IF($A92="","",$B92*$G92-$D92)</f>
        <v/>
      </c>
      <c r="M92" s="15">
        <f>IF($A92="","",IF($B92&lt;=0,"⚠ no budget on this line",IF($G92&gt;1,"⚠ percentage complete is above 100%",IF($F92&lt;0,"⚠ forecast over budget by "&amp;TEXT(-$F92,"#,##0"),IF($C92&gt;$B92,"⚠ committed above budget — the overrun is already signed",IF(AND($G92&gt;0,$K92&gt;$G92+0.1),"⚠ "&amp;TEXT($K92,"0%")&amp;" of budget spent at "&amp;TEXT($G92,"0%")&amp;" complete",IF($E92=0,"not started","on budget")))))))</f>
        <v/>
      </c>
      <c r="N92" s="10" t="n"/>
      <c r="O92" s="10" t="n"/>
      <c r="P92" s="10" t="n"/>
    </row>
    <row r="93">
      <c r="A93" s="10" t="n"/>
      <c r="B93" s="11" t="n"/>
      <c r="C93" s="12">
        <f>IF($A93="","",IF($I93&lt;&gt;"",$I93,SUMIFS(Commitments!$F$5:$F$204,Commitments!$D$5:$D$204,$A93)))</f>
        <v/>
      </c>
      <c r="D93" s="12">
        <f>IF($A93="","",IF($J93&lt;&gt;"",$J93,SUMIFS(Invoices!$F$5:$F$304,Invoices!$D$5:$D$304,$A93)))</f>
        <v/>
      </c>
      <c r="E93" s="9">
        <f>IF($A93="","",IF($H93&lt;&gt;"",$H93,MAX($C93,$D93,$B93*$G93)))</f>
        <v/>
      </c>
      <c r="F93" s="9">
        <f>IF($A93="","",$B93-$E93)</f>
        <v/>
      </c>
      <c r="G93" s="13" t="n"/>
      <c r="H93" s="11" t="n"/>
      <c r="I93" s="11" t="n"/>
      <c r="J93" s="11" t="n"/>
      <c r="K93" s="14">
        <f>IF($A93="","",IFERROR($D93/$B93,0))</f>
        <v/>
      </c>
      <c r="L93" s="12">
        <f>IF($A93="","",$B93*$G93-$D93)</f>
        <v/>
      </c>
      <c r="M93" s="15">
        <f>IF($A93="","",IF($B93&lt;=0,"⚠ no budget on this line",IF($G93&gt;1,"⚠ percentage complete is above 100%",IF($F93&lt;0,"⚠ forecast over budget by "&amp;TEXT(-$F93,"#,##0"),IF($C93&gt;$B93,"⚠ committed above budget — the overrun is already signed",IF(AND($G93&gt;0,$K93&gt;$G93+0.1),"⚠ "&amp;TEXT($K93,"0%")&amp;" of budget spent at "&amp;TEXT($G93,"0%")&amp;" complete",IF($E93=0,"not started","on budget")))))))</f>
        <v/>
      </c>
      <c r="N93" s="10" t="n"/>
      <c r="O93" s="10" t="n"/>
      <c r="P93" s="10" t="n"/>
    </row>
    <row r="94">
      <c r="A94" s="10" t="n"/>
      <c r="B94" s="11" t="n"/>
      <c r="C94" s="12">
        <f>IF($A94="","",IF($I94&lt;&gt;"",$I94,SUMIFS(Commitments!$F$5:$F$204,Commitments!$D$5:$D$204,$A94)))</f>
        <v/>
      </c>
      <c r="D94" s="12">
        <f>IF($A94="","",IF($J94&lt;&gt;"",$J94,SUMIFS(Invoices!$F$5:$F$304,Invoices!$D$5:$D$304,$A94)))</f>
        <v/>
      </c>
      <c r="E94" s="9">
        <f>IF($A94="","",IF($H94&lt;&gt;"",$H94,MAX($C94,$D94,$B94*$G94)))</f>
        <v/>
      </c>
      <c r="F94" s="9">
        <f>IF($A94="","",$B94-$E94)</f>
        <v/>
      </c>
      <c r="G94" s="13" t="n"/>
      <c r="H94" s="11" t="n"/>
      <c r="I94" s="11" t="n"/>
      <c r="J94" s="11" t="n"/>
      <c r="K94" s="14">
        <f>IF($A94="","",IFERROR($D94/$B94,0))</f>
        <v/>
      </c>
      <c r="L94" s="12">
        <f>IF($A94="","",$B94*$G94-$D94)</f>
        <v/>
      </c>
      <c r="M94" s="15">
        <f>IF($A94="","",IF($B94&lt;=0,"⚠ no budget on this line",IF($G94&gt;1,"⚠ percentage complete is above 100%",IF($F94&lt;0,"⚠ forecast over budget by "&amp;TEXT(-$F94,"#,##0"),IF($C94&gt;$B94,"⚠ committed above budget — the overrun is already signed",IF(AND($G94&gt;0,$K94&gt;$G94+0.1),"⚠ "&amp;TEXT($K94,"0%")&amp;" of budget spent at "&amp;TEXT($G94,"0%")&amp;" complete",IF($E94=0,"not started","on budget")))))))</f>
        <v/>
      </c>
      <c r="N94" s="10" t="n"/>
      <c r="O94" s="10" t="n"/>
      <c r="P94" s="10" t="n"/>
    </row>
    <row r="95">
      <c r="A95" s="10" t="n"/>
      <c r="B95" s="11" t="n"/>
      <c r="C95" s="12">
        <f>IF($A95="","",IF($I95&lt;&gt;"",$I95,SUMIFS(Commitments!$F$5:$F$204,Commitments!$D$5:$D$204,$A95)))</f>
        <v/>
      </c>
      <c r="D95" s="12">
        <f>IF($A95="","",IF($J95&lt;&gt;"",$J95,SUMIFS(Invoices!$F$5:$F$304,Invoices!$D$5:$D$304,$A95)))</f>
        <v/>
      </c>
      <c r="E95" s="9">
        <f>IF($A95="","",IF($H95&lt;&gt;"",$H95,MAX($C95,$D95,$B95*$G95)))</f>
        <v/>
      </c>
      <c r="F95" s="9">
        <f>IF($A95="","",$B95-$E95)</f>
        <v/>
      </c>
      <c r="G95" s="13" t="n"/>
      <c r="H95" s="11" t="n"/>
      <c r="I95" s="11" t="n"/>
      <c r="J95" s="11" t="n"/>
      <c r="K95" s="14">
        <f>IF($A95="","",IFERROR($D95/$B95,0))</f>
        <v/>
      </c>
      <c r="L95" s="12">
        <f>IF($A95="","",$B95*$G95-$D95)</f>
        <v/>
      </c>
      <c r="M95" s="15">
        <f>IF($A95="","",IF($B95&lt;=0,"⚠ no budget on this line",IF($G95&gt;1,"⚠ percentage complete is above 100%",IF($F95&lt;0,"⚠ forecast over budget by "&amp;TEXT(-$F95,"#,##0"),IF($C95&gt;$B95,"⚠ committed above budget — the overrun is already signed",IF(AND($G95&gt;0,$K95&gt;$G95+0.1),"⚠ "&amp;TEXT($K95,"0%")&amp;" of budget spent at "&amp;TEXT($G95,"0%")&amp;" complete",IF($E95=0,"not started","on budget")))))))</f>
        <v/>
      </c>
      <c r="N95" s="10" t="n"/>
      <c r="O95" s="10" t="n"/>
      <c r="P95" s="10" t="n"/>
    </row>
    <row r="96">
      <c r="A96" s="10" t="n"/>
      <c r="B96" s="11" t="n"/>
      <c r="C96" s="12">
        <f>IF($A96="","",IF($I96&lt;&gt;"",$I96,SUMIFS(Commitments!$F$5:$F$204,Commitments!$D$5:$D$204,$A96)))</f>
        <v/>
      </c>
      <c r="D96" s="12">
        <f>IF($A96="","",IF($J96&lt;&gt;"",$J96,SUMIFS(Invoices!$F$5:$F$304,Invoices!$D$5:$D$304,$A96)))</f>
        <v/>
      </c>
      <c r="E96" s="9">
        <f>IF($A96="","",IF($H96&lt;&gt;"",$H96,MAX($C96,$D96,$B96*$G96)))</f>
        <v/>
      </c>
      <c r="F96" s="9">
        <f>IF($A96="","",$B96-$E96)</f>
        <v/>
      </c>
      <c r="G96" s="13" t="n"/>
      <c r="H96" s="11" t="n"/>
      <c r="I96" s="11" t="n"/>
      <c r="J96" s="11" t="n"/>
      <c r="K96" s="14">
        <f>IF($A96="","",IFERROR($D96/$B96,0))</f>
        <v/>
      </c>
      <c r="L96" s="12">
        <f>IF($A96="","",$B96*$G96-$D96)</f>
        <v/>
      </c>
      <c r="M96" s="15">
        <f>IF($A96="","",IF($B96&lt;=0,"⚠ no budget on this line",IF($G96&gt;1,"⚠ percentage complete is above 100%",IF($F96&lt;0,"⚠ forecast over budget by "&amp;TEXT(-$F96,"#,##0"),IF($C96&gt;$B96,"⚠ committed above budget — the overrun is already signed",IF(AND($G96&gt;0,$K96&gt;$G96+0.1),"⚠ "&amp;TEXT($K96,"0%")&amp;" of budget spent at "&amp;TEXT($G96,"0%")&amp;" complete",IF($E96=0,"not started","on budget")))))))</f>
        <v/>
      </c>
      <c r="N96" s="10" t="n"/>
      <c r="O96" s="10" t="n"/>
      <c r="P96" s="10" t="n"/>
    </row>
    <row r="97">
      <c r="A97" s="10" t="n"/>
      <c r="B97" s="11" t="n"/>
      <c r="C97" s="12">
        <f>IF($A97="","",IF($I97&lt;&gt;"",$I97,SUMIFS(Commitments!$F$5:$F$204,Commitments!$D$5:$D$204,$A97)))</f>
        <v/>
      </c>
      <c r="D97" s="12">
        <f>IF($A97="","",IF($J97&lt;&gt;"",$J97,SUMIFS(Invoices!$F$5:$F$304,Invoices!$D$5:$D$304,$A97)))</f>
        <v/>
      </c>
      <c r="E97" s="9">
        <f>IF($A97="","",IF($H97&lt;&gt;"",$H97,MAX($C97,$D97,$B97*$G97)))</f>
        <v/>
      </c>
      <c r="F97" s="9">
        <f>IF($A97="","",$B97-$E97)</f>
        <v/>
      </c>
      <c r="G97" s="13" t="n"/>
      <c r="H97" s="11" t="n"/>
      <c r="I97" s="11" t="n"/>
      <c r="J97" s="11" t="n"/>
      <c r="K97" s="14">
        <f>IF($A97="","",IFERROR($D97/$B97,0))</f>
        <v/>
      </c>
      <c r="L97" s="12">
        <f>IF($A97="","",$B97*$G97-$D97)</f>
        <v/>
      </c>
      <c r="M97" s="15">
        <f>IF($A97="","",IF($B97&lt;=0,"⚠ no budget on this line",IF($G97&gt;1,"⚠ percentage complete is above 100%",IF($F97&lt;0,"⚠ forecast over budget by "&amp;TEXT(-$F97,"#,##0"),IF($C97&gt;$B97,"⚠ committed above budget — the overrun is already signed",IF(AND($G97&gt;0,$K97&gt;$G97+0.1),"⚠ "&amp;TEXT($K97,"0%")&amp;" of budget spent at "&amp;TEXT($G97,"0%")&amp;" complete",IF($E97=0,"not started","on budget")))))))</f>
        <v/>
      </c>
      <c r="N97" s="10" t="n"/>
      <c r="O97" s="10" t="n"/>
      <c r="P97" s="10" t="n"/>
    </row>
    <row r="98">
      <c r="A98" s="10" t="n"/>
      <c r="B98" s="11" t="n"/>
      <c r="C98" s="12">
        <f>IF($A98="","",IF($I98&lt;&gt;"",$I98,SUMIFS(Commitments!$F$5:$F$204,Commitments!$D$5:$D$204,$A98)))</f>
        <v/>
      </c>
      <c r="D98" s="12">
        <f>IF($A98="","",IF($J98&lt;&gt;"",$J98,SUMIFS(Invoices!$F$5:$F$304,Invoices!$D$5:$D$304,$A98)))</f>
        <v/>
      </c>
      <c r="E98" s="9">
        <f>IF($A98="","",IF($H98&lt;&gt;"",$H98,MAX($C98,$D98,$B98*$G98)))</f>
        <v/>
      </c>
      <c r="F98" s="9">
        <f>IF($A98="","",$B98-$E98)</f>
        <v/>
      </c>
      <c r="G98" s="13" t="n"/>
      <c r="H98" s="11" t="n"/>
      <c r="I98" s="11" t="n"/>
      <c r="J98" s="11" t="n"/>
      <c r="K98" s="14">
        <f>IF($A98="","",IFERROR($D98/$B98,0))</f>
        <v/>
      </c>
      <c r="L98" s="12">
        <f>IF($A98="","",$B98*$G98-$D98)</f>
        <v/>
      </c>
      <c r="M98" s="15">
        <f>IF($A98="","",IF($B98&lt;=0,"⚠ no budget on this line",IF($G98&gt;1,"⚠ percentage complete is above 100%",IF($F98&lt;0,"⚠ forecast over budget by "&amp;TEXT(-$F98,"#,##0"),IF($C98&gt;$B98,"⚠ committed above budget — the overrun is already signed",IF(AND($G98&gt;0,$K98&gt;$G98+0.1),"⚠ "&amp;TEXT($K98,"0%")&amp;" of budget spent at "&amp;TEXT($G98,"0%")&amp;" complete",IF($E98=0,"not started","on budget")))))))</f>
        <v/>
      </c>
      <c r="N98" s="10" t="n"/>
      <c r="O98" s="10" t="n"/>
      <c r="P98" s="10" t="n"/>
    </row>
    <row r="99">
      <c r="A99" s="10" t="n"/>
      <c r="B99" s="11" t="n"/>
      <c r="C99" s="12">
        <f>IF($A99="","",IF($I99&lt;&gt;"",$I99,SUMIFS(Commitments!$F$5:$F$204,Commitments!$D$5:$D$204,$A99)))</f>
        <v/>
      </c>
      <c r="D99" s="12">
        <f>IF($A99="","",IF($J99&lt;&gt;"",$J99,SUMIFS(Invoices!$F$5:$F$304,Invoices!$D$5:$D$304,$A99)))</f>
        <v/>
      </c>
      <c r="E99" s="9">
        <f>IF($A99="","",IF($H99&lt;&gt;"",$H99,MAX($C99,$D99,$B99*$G99)))</f>
        <v/>
      </c>
      <c r="F99" s="9">
        <f>IF($A99="","",$B99-$E99)</f>
        <v/>
      </c>
      <c r="G99" s="13" t="n"/>
      <c r="H99" s="11" t="n"/>
      <c r="I99" s="11" t="n"/>
      <c r="J99" s="11" t="n"/>
      <c r="K99" s="14">
        <f>IF($A99="","",IFERROR($D99/$B99,0))</f>
        <v/>
      </c>
      <c r="L99" s="12">
        <f>IF($A99="","",$B99*$G99-$D99)</f>
        <v/>
      </c>
      <c r="M99" s="15">
        <f>IF($A99="","",IF($B99&lt;=0,"⚠ no budget on this line",IF($G99&gt;1,"⚠ percentage complete is above 100%",IF($F99&lt;0,"⚠ forecast over budget by "&amp;TEXT(-$F99,"#,##0"),IF($C99&gt;$B99,"⚠ committed above budget — the overrun is already signed",IF(AND($G99&gt;0,$K99&gt;$G99+0.1),"⚠ "&amp;TEXT($K99,"0%")&amp;" of budget spent at "&amp;TEXT($G99,"0%")&amp;" complete",IF($E99=0,"not started","on budget")))))))</f>
        <v/>
      </c>
      <c r="N99" s="10" t="n"/>
      <c r="O99" s="10" t="n"/>
      <c r="P99" s="10" t="n"/>
    </row>
    <row r="100">
      <c r="A100" s="10" t="n"/>
      <c r="B100" s="11" t="n"/>
      <c r="C100" s="12">
        <f>IF($A100="","",IF($I100&lt;&gt;"",$I100,SUMIFS(Commitments!$F$5:$F$204,Commitments!$D$5:$D$204,$A100)))</f>
        <v/>
      </c>
      <c r="D100" s="12">
        <f>IF($A100="","",IF($J100&lt;&gt;"",$J100,SUMIFS(Invoices!$F$5:$F$304,Invoices!$D$5:$D$304,$A100)))</f>
        <v/>
      </c>
      <c r="E100" s="9">
        <f>IF($A100="","",IF($H100&lt;&gt;"",$H100,MAX($C100,$D100,$B100*$G100)))</f>
        <v/>
      </c>
      <c r="F100" s="9">
        <f>IF($A100="","",$B100-$E100)</f>
        <v/>
      </c>
      <c r="G100" s="13" t="n"/>
      <c r="H100" s="11" t="n"/>
      <c r="I100" s="11" t="n"/>
      <c r="J100" s="11" t="n"/>
      <c r="K100" s="14">
        <f>IF($A100="","",IFERROR($D100/$B100,0))</f>
        <v/>
      </c>
      <c r="L100" s="12">
        <f>IF($A100="","",$B100*$G100-$D100)</f>
        <v/>
      </c>
      <c r="M100" s="15">
        <f>IF($A100="","",IF($B100&lt;=0,"⚠ no budget on this line",IF($G100&gt;1,"⚠ percentage complete is above 100%",IF($F100&lt;0,"⚠ forecast over budget by "&amp;TEXT(-$F100,"#,##0"),IF($C100&gt;$B100,"⚠ committed above budget — the overrun is already signed",IF(AND($G100&gt;0,$K100&gt;$G100+0.1),"⚠ "&amp;TEXT($K100,"0%")&amp;" of budget spent at "&amp;TEXT($G100,"0%")&amp;" complete",IF($E100=0,"not started","on budget")))))))</f>
        <v/>
      </c>
      <c r="N100" s="10" t="n"/>
      <c r="O100" s="10" t="n"/>
      <c r="P100" s="10" t="n"/>
    </row>
    <row r="101">
      <c r="A101" s="10" t="n"/>
      <c r="B101" s="11" t="n"/>
      <c r="C101" s="12">
        <f>IF($A101="","",IF($I101&lt;&gt;"",$I101,SUMIFS(Commitments!$F$5:$F$204,Commitments!$D$5:$D$204,$A101)))</f>
        <v/>
      </c>
      <c r="D101" s="12">
        <f>IF($A101="","",IF($J101&lt;&gt;"",$J101,SUMIFS(Invoices!$F$5:$F$304,Invoices!$D$5:$D$304,$A101)))</f>
        <v/>
      </c>
      <c r="E101" s="9">
        <f>IF($A101="","",IF($H101&lt;&gt;"",$H101,MAX($C101,$D101,$B101*$G101)))</f>
        <v/>
      </c>
      <c r="F101" s="9">
        <f>IF($A101="","",$B101-$E101)</f>
        <v/>
      </c>
      <c r="G101" s="13" t="n"/>
      <c r="H101" s="11" t="n"/>
      <c r="I101" s="11" t="n"/>
      <c r="J101" s="11" t="n"/>
      <c r="K101" s="14">
        <f>IF($A101="","",IFERROR($D101/$B101,0))</f>
        <v/>
      </c>
      <c r="L101" s="12">
        <f>IF($A101="","",$B101*$G101-$D101)</f>
        <v/>
      </c>
      <c r="M101" s="15">
        <f>IF($A101="","",IF($B101&lt;=0,"⚠ no budget on this line",IF($G101&gt;1,"⚠ percentage complete is above 100%",IF($F101&lt;0,"⚠ forecast over budget by "&amp;TEXT(-$F101,"#,##0"),IF($C101&gt;$B101,"⚠ committed above budget — the overrun is already signed",IF(AND($G101&gt;0,$K101&gt;$G101+0.1),"⚠ "&amp;TEXT($K101,"0%")&amp;" of budget spent at "&amp;TEXT($G101,"0%")&amp;" complete",IF($E101=0,"not started","on budget")))))))</f>
        <v/>
      </c>
      <c r="N101" s="10" t="n"/>
      <c r="O101" s="10" t="n"/>
      <c r="P101" s="10" t="n"/>
    </row>
    <row r="102">
      <c r="A102" s="10" t="n"/>
      <c r="B102" s="11" t="n"/>
      <c r="C102" s="12">
        <f>IF($A102="","",IF($I102&lt;&gt;"",$I102,SUMIFS(Commitments!$F$5:$F$204,Commitments!$D$5:$D$204,$A102)))</f>
        <v/>
      </c>
      <c r="D102" s="12">
        <f>IF($A102="","",IF($J102&lt;&gt;"",$J102,SUMIFS(Invoices!$F$5:$F$304,Invoices!$D$5:$D$304,$A102)))</f>
        <v/>
      </c>
      <c r="E102" s="9">
        <f>IF($A102="","",IF($H102&lt;&gt;"",$H102,MAX($C102,$D102,$B102*$G102)))</f>
        <v/>
      </c>
      <c r="F102" s="9">
        <f>IF($A102="","",$B102-$E102)</f>
        <v/>
      </c>
      <c r="G102" s="13" t="n"/>
      <c r="H102" s="11" t="n"/>
      <c r="I102" s="11" t="n"/>
      <c r="J102" s="11" t="n"/>
      <c r="K102" s="14">
        <f>IF($A102="","",IFERROR($D102/$B102,0))</f>
        <v/>
      </c>
      <c r="L102" s="12">
        <f>IF($A102="","",$B102*$G102-$D102)</f>
        <v/>
      </c>
      <c r="M102" s="15">
        <f>IF($A102="","",IF($B102&lt;=0,"⚠ no budget on this line",IF($G102&gt;1,"⚠ percentage complete is above 100%",IF($F102&lt;0,"⚠ forecast over budget by "&amp;TEXT(-$F102,"#,##0"),IF($C102&gt;$B102,"⚠ committed above budget — the overrun is already signed",IF(AND($G102&gt;0,$K102&gt;$G102+0.1),"⚠ "&amp;TEXT($K102,"0%")&amp;" of budget spent at "&amp;TEXT($G102,"0%")&amp;" complete",IF($E102=0,"not started","on budget")))))))</f>
        <v/>
      </c>
      <c r="N102" s="10" t="n"/>
      <c r="O102" s="10" t="n"/>
      <c r="P102" s="10" t="n"/>
    </row>
    <row r="103">
      <c r="A103" s="10" t="n"/>
      <c r="B103" s="11" t="n"/>
      <c r="C103" s="12">
        <f>IF($A103="","",IF($I103&lt;&gt;"",$I103,SUMIFS(Commitments!$F$5:$F$204,Commitments!$D$5:$D$204,$A103)))</f>
        <v/>
      </c>
      <c r="D103" s="12">
        <f>IF($A103="","",IF($J103&lt;&gt;"",$J103,SUMIFS(Invoices!$F$5:$F$304,Invoices!$D$5:$D$304,$A103)))</f>
        <v/>
      </c>
      <c r="E103" s="9">
        <f>IF($A103="","",IF($H103&lt;&gt;"",$H103,MAX($C103,$D103,$B103*$G103)))</f>
        <v/>
      </c>
      <c r="F103" s="9">
        <f>IF($A103="","",$B103-$E103)</f>
        <v/>
      </c>
      <c r="G103" s="13" t="n"/>
      <c r="H103" s="11" t="n"/>
      <c r="I103" s="11" t="n"/>
      <c r="J103" s="11" t="n"/>
      <c r="K103" s="14">
        <f>IF($A103="","",IFERROR($D103/$B103,0))</f>
        <v/>
      </c>
      <c r="L103" s="12">
        <f>IF($A103="","",$B103*$G103-$D103)</f>
        <v/>
      </c>
      <c r="M103" s="15">
        <f>IF($A103="","",IF($B103&lt;=0,"⚠ no budget on this line",IF($G103&gt;1,"⚠ percentage complete is above 100%",IF($F103&lt;0,"⚠ forecast over budget by "&amp;TEXT(-$F103,"#,##0"),IF($C103&gt;$B103,"⚠ committed above budget — the overrun is already signed",IF(AND($G103&gt;0,$K103&gt;$G103+0.1),"⚠ "&amp;TEXT($K103,"0%")&amp;" of budget spent at "&amp;TEXT($G103,"0%")&amp;" complete",IF($E103=0,"not started","on budget")))))))</f>
        <v/>
      </c>
      <c r="N103" s="10" t="n"/>
      <c r="O103" s="10" t="n"/>
      <c r="P103" s="10" t="n"/>
    </row>
    <row r="104">
      <c r="A104" s="10" t="n"/>
      <c r="B104" s="11" t="n"/>
      <c r="C104" s="12">
        <f>IF($A104="","",IF($I104&lt;&gt;"",$I104,SUMIFS(Commitments!$F$5:$F$204,Commitments!$D$5:$D$204,$A104)))</f>
        <v/>
      </c>
      <c r="D104" s="12">
        <f>IF($A104="","",IF($J104&lt;&gt;"",$J104,SUMIFS(Invoices!$F$5:$F$304,Invoices!$D$5:$D$304,$A104)))</f>
        <v/>
      </c>
      <c r="E104" s="9">
        <f>IF($A104="","",IF($H104&lt;&gt;"",$H104,MAX($C104,$D104,$B104*$G104)))</f>
        <v/>
      </c>
      <c r="F104" s="9">
        <f>IF($A104="","",$B104-$E104)</f>
        <v/>
      </c>
      <c r="G104" s="13" t="n"/>
      <c r="H104" s="11" t="n"/>
      <c r="I104" s="11" t="n"/>
      <c r="J104" s="11" t="n"/>
      <c r="K104" s="14">
        <f>IF($A104="","",IFERROR($D104/$B104,0))</f>
        <v/>
      </c>
      <c r="L104" s="12">
        <f>IF($A104="","",$B104*$G104-$D104)</f>
        <v/>
      </c>
      <c r="M104" s="15">
        <f>IF($A104="","",IF($B104&lt;=0,"⚠ no budget on this line",IF($G104&gt;1,"⚠ percentage complete is above 100%",IF($F104&lt;0,"⚠ forecast over budget by "&amp;TEXT(-$F104,"#,##0"),IF($C104&gt;$B104,"⚠ committed above budget — the overrun is already signed",IF(AND($G104&gt;0,$K104&gt;$G104+0.1),"⚠ "&amp;TEXT($K104,"0%")&amp;" of budget spent at "&amp;TEXT($G104,"0%")&amp;" complete",IF($E104=0,"not started","on budget")))))))</f>
        <v/>
      </c>
      <c r="N104" s="10" t="n"/>
      <c r="O104" s="10" t="n"/>
      <c r="P104" s="10" t="n"/>
    </row>
    <row r="105">
      <c r="A105" s="10" t="n"/>
      <c r="B105" s="11" t="n"/>
      <c r="C105" s="12">
        <f>IF($A105="","",IF($I105&lt;&gt;"",$I105,SUMIFS(Commitments!$F$5:$F$204,Commitments!$D$5:$D$204,$A105)))</f>
        <v/>
      </c>
      <c r="D105" s="12">
        <f>IF($A105="","",IF($J105&lt;&gt;"",$J105,SUMIFS(Invoices!$F$5:$F$304,Invoices!$D$5:$D$304,$A105)))</f>
        <v/>
      </c>
      <c r="E105" s="9">
        <f>IF($A105="","",IF($H105&lt;&gt;"",$H105,MAX($C105,$D105,$B105*$G105)))</f>
        <v/>
      </c>
      <c r="F105" s="9">
        <f>IF($A105="","",$B105-$E105)</f>
        <v/>
      </c>
      <c r="G105" s="13" t="n"/>
      <c r="H105" s="11" t="n"/>
      <c r="I105" s="11" t="n"/>
      <c r="J105" s="11" t="n"/>
      <c r="K105" s="14">
        <f>IF($A105="","",IFERROR($D105/$B105,0))</f>
        <v/>
      </c>
      <c r="L105" s="12">
        <f>IF($A105="","",$B105*$G105-$D105)</f>
        <v/>
      </c>
      <c r="M105" s="15">
        <f>IF($A105="","",IF($B105&lt;=0,"⚠ no budget on this line",IF($G105&gt;1,"⚠ percentage complete is above 100%",IF($F105&lt;0,"⚠ forecast over budget by "&amp;TEXT(-$F105,"#,##0"),IF($C105&gt;$B105,"⚠ committed above budget — the overrun is already signed",IF(AND($G105&gt;0,$K105&gt;$G105+0.1),"⚠ "&amp;TEXT($K105,"0%")&amp;" of budget spent at "&amp;TEXT($G105,"0%")&amp;" complete",IF($E105=0,"not started","on budget")))))))</f>
        <v/>
      </c>
      <c r="N105" s="10" t="n"/>
      <c r="O105" s="10" t="n"/>
      <c r="P105" s="10" t="n"/>
    </row>
    <row r="106">
      <c r="A106" s="10" t="n"/>
      <c r="B106" s="11" t="n"/>
      <c r="C106" s="12">
        <f>IF($A106="","",IF($I106&lt;&gt;"",$I106,SUMIFS(Commitments!$F$5:$F$204,Commitments!$D$5:$D$204,$A106)))</f>
        <v/>
      </c>
      <c r="D106" s="12">
        <f>IF($A106="","",IF($J106&lt;&gt;"",$J106,SUMIFS(Invoices!$F$5:$F$304,Invoices!$D$5:$D$304,$A106)))</f>
        <v/>
      </c>
      <c r="E106" s="9">
        <f>IF($A106="","",IF($H106&lt;&gt;"",$H106,MAX($C106,$D106,$B106*$G106)))</f>
        <v/>
      </c>
      <c r="F106" s="9">
        <f>IF($A106="","",$B106-$E106)</f>
        <v/>
      </c>
      <c r="G106" s="13" t="n"/>
      <c r="H106" s="11" t="n"/>
      <c r="I106" s="11" t="n"/>
      <c r="J106" s="11" t="n"/>
      <c r="K106" s="14">
        <f>IF($A106="","",IFERROR($D106/$B106,0))</f>
        <v/>
      </c>
      <c r="L106" s="12">
        <f>IF($A106="","",$B106*$G106-$D106)</f>
        <v/>
      </c>
      <c r="M106" s="15">
        <f>IF($A106="","",IF($B106&lt;=0,"⚠ no budget on this line",IF($G106&gt;1,"⚠ percentage complete is above 100%",IF($F106&lt;0,"⚠ forecast over budget by "&amp;TEXT(-$F106,"#,##0"),IF($C106&gt;$B106,"⚠ committed above budget — the overrun is already signed",IF(AND($G106&gt;0,$K106&gt;$G106+0.1),"⚠ "&amp;TEXT($K106,"0%")&amp;" of budget spent at "&amp;TEXT($G106,"0%")&amp;" complete",IF($E106=0,"not started","on budget")))))))</f>
        <v/>
      </c>
      <c r="N106" s="10" t="n"/>
      <c r="O106" s="10" t="n"/>
      <c r="P106" s="10" t="n"/>
    </row>
    <row r="107">
      <c r="A107" s="10" t="n"/>
      <c r="B107" s="11" t="n"/>
      <c r="C107" s="12">
        <f>IF($A107="","",IF($I107&lt;&gt;"",$I107,SUMIFS(Commitments!$F$5:$F$204,Commitments!$D$5:$D$204,$A107)))</f>
        <v/>
      </c>
      <c r="D107" s="12">
        <f>IF($A107="","",IF($J107&lt;&gt;"",$J107,SUMIFS(Invoices!$F$5:$F$304,Invoices!$D$5:$D$304,$A107)))</f>
        <v/>
      </c>
      <c r="E107" s="9">
        <f>IF($A107="","",IF($H107&lt;&gt;"",$H107,MAX($C107,$D107,$B107*$G107)))</f>
        <v/>
      </c>
      <c r="F107" s="9">
        <f>IF($A107="","",$B107-$E107)</f>
        <v/>
      </c>
      <c r="G107" s="13" t="n"/>
      <c r="H107" s="11" t="n"/>
      <c r="I107" s="11" t="n"/>
      <c r="J107" s="11" t="n"/>
      <c r="K107" s="14">
        <f>IF($A107="","",IFERROR($D107/$B107,0))</f>
        <v/>
      </c>
      <c r="L107" s="12">
        <f>IF($A107="","",$B107*$G107-$D107)</f>
        <v/>
      </c>
      <c r="M107" s="15">
        <f>IF($A107="","",IF($B107&lt;=0,"⚠ no budget on this line",IF($G107&gt;1,"⚠ percentage complete is above 100%",IF($F107&lt;0,"⚠ forecast over budget by "&amp;TEXT(-$F107,"#,##0"),IF($C107&gt;$B107,"⚠ committed above budget — the overrun is already signed",IF(AND($G107&gt;0,$K107&gt;$G107+0.1),"⚠ "&amp;TEXT($K107,"0%")&amp;" of budget spent at "&amp;TEXT($G107,"0%")&amp;" complete",IF($E107=0,"not started","on budget")))))))</f>
        <v/>
      </c>
      <c r="N107" s="10" t="n"/>
      <c r="O107" s="10" t="n"/>
      <c r="P107" s="10" t="n"/>
    </row>
    <row r="108">
      <c r="A108" s="10" t="n"/>
      <c r="B108" s="11" t="n"/>
      <c r="C108" s="12">
        <f>IF($A108="","",IF($I108&lt;&gt;"",$I108,SUMIFS(Commitments!$F$5:$F$204,Commitments!$D$5:$D$204,$A108)))</f>
        <v/>
      </c>
      <c r="D108" s="12">
        <f>IF($A108="","",IF($J108&lt;&gt;"",$J108,SUMIFS(Invoices!$F$5:$F$304,Invoices!$D$5:$D$304,$A108)))</f>
        <v/>
      </c>
      <c r="E108" s="9">
        <f>IF($A108="","",IF($H108&lt;&gt;"",$H108,MAX($C108,$D108,$B108*$G108)))</f>
        <v/>
      </c>
      <c r="F108" s="9">
        <f>IF($A108="","",$B108-$E108)</f>
        <v/>
      </c>
      <c r="G108" s="13" t="n"/>
      <c r="H108" s="11" t="n"/>
      <c r="I108" s="11" t="n"/>
      <c r="J108" s="11" t="n"/>
      <c r="K108" s="14">
        <f>IF($A108="","",IFERROR($D108/$B108,0))</f>
        <v/>
      </c>
      <c r="L108" s="12">
        <f>IF($A108="","",$B108*$G108-$D108)</f>
        <v/>
      </c>
      <c r="M108" s="15">
        <f>IF($A108="","",IF($B108&lt;=0,"⚠ no budget on this line",IF($G108&gt;1,"⚠ percentage complete is above 100%",IF($F108&lt;0,"⚠ forecast over budget by "&amp;TEXT(-$F108,"#,##0"),IF($C108&gt;$B108,"⚠ committed above budget — the overrun is already signed",IF(AND($G108&gt;0,$K108&gt;$G108+0.1),"⚠ "&amp;TEXT($K108,"0%")&amp;" of budget spent at "&amp;TEXT($G108,"0%")&amp;" complete",IF($E108=0,"not started","on budget")))))))</f>
        <v/>
      </c>
      <c r="N108" s="10" t="n"/>
      <c r="O108" s="10" t="n"/>
      <c r="P108" s="10" t="n"/>
    </row>
    <row r="109">
      <c r="A109" s="10" t="n"/>
      <c r="B109" s="11" t="n"/>
      <c r="C109" s="12">
        <f>IF($A109="","",IF($I109&lt;&gt;"",$I109,SUMIFS(Commitments!$F$5:$F$204,Commitments!$D$5:$D$204,$A109)))</f>
        <v/>
      </c>
      <c r="D109" s="12">
        <f>IF($A109="","",IF($J109&lt;&gt;"",$J109,SUMIFS(Invoices!$F$5:$F$304,Invoices!$D$5:$D$304,$A109)))</f>
        <v/>
      </c>
      <c r="E109" s="9">
        <f>IF($A109="","",IF($H109&lt;&gt;"",$H109,MAX($C109,$D109,$B109*$G109)))</f>
        <v/>
      </c>
      <c r="F109" s="9">
        <f>IF($A109="","",$B109-$E109)</f>
        <v/>
      </c>
      <c r="G109" s="13" t="n"/>
      <c r="H109" s="11" t="n"/>
      <c r="I109" s="11" t="n"/>
      <c r="J109" s="11" t="n"/>
      <c r="K109" s="14">
        <f>IF($A109="","",IFERROR($D109/$B109,0))</f>
        <v/>
      </c>
      <c r="L109" s="12">
        <f>IF($A109="","",$B109*$G109-$D109)</f>
        <v/>
      </c>
      <c r="M109" s="15">
        <f>IF($A109="","",IF($B109&lt;=0,"⚠ no budget on this line",IF($G109&gt;1,"⚠ percentage complete is above 100%",IF($F109&lt;0,"⚠ forecast over budget by "&amp;TEXT(-$F109,"#,##0"),IF($C109&gt;$B109,"⚠ committed above budget — the overrun is already signed",IF(AND($G109&gt;0,$K109&gt;$G109+0.1),"⚠ "&amp;TEXT($K109,"0%")&amp;" of budget spent at "&amp;TEXT($G109,"0%")&amp;" complete",IF($E109=0,"not started","on budget")))))))</f>
        <v/>
      </c>
      <c r="N109" s="10" t="n"/>
      <c r="O109" s="10" t="n"/>
      <c r="P109" s="10" t="n"/>
    </row>
    <row r="110">
      <c r="A110" s="10" t="n"/>
      <c r="B110" s="11" t="n"/>
      <c r="C110" s="12">
        <f>IF($A110="","",IF($I110&lt;&gt;"",$I110,SUMIFS(Commitments!$F$5:$F$204,Commitments!$D$5:$D$204,$A110)))</f>
        <v/>
      </c>
      <c r="D110" s="12">
        <f>IF($A110="","",IF($J110&lt;&gt;"",$J110,SUMIFS(Invoices!$F$5:$F$304,Invoices!$D$5:$D$304,$A110)))</f>
        <v/>
      </c>
      <c r="E110" s="9">
        <f>IF($A110="","",IF($H110&lt;&gt;"",$H110,MAX($C110,$D110,$B110*$G110)))</f>
        <v/>
      </c>
      <c r="F110" s="9">
        <f>IF($A110="","",$B110-$E110)</f>
        <v/>
      </c>
      <c r="G110" s="13" t="n"/>
      <c r="H110" s="11" t="n"/>
      <c r="I110" s="11" t="n"/>
      <c r="J110" s="11" t="n"/>
      <c r="K110" s="14">
        <f>IF($A110="","",IFERROR($D110/$B110,0))</f>
        <v/>
      </c>
      <c r="L110" s="12">
        <f>IF($A110="","",$B110*$G110-$D110)</f>
        <v/>
      </c>
      <c r="M110" s="15">
        <f>IF($A110="","",IF($B110&lt;=0,"⚠ no budget on this line",IF($G110&gt;1,"⚠ percentage complete is above 100%",IF($F110&lt;0,"⚠ forecast over budget by "&amp;TEXT(-$F110,"#,##0"),IF($C110&gt;$B110,"⚠ committed above budget — the overrun is already signed",IF(AND($G110&gt;0,$K110&gt;$G110+0.1),"⚠ "&amp;TEXT($K110,"0%")&amp;" of budget spent at "&amp;TEXT($G110,"0%")&amp;" complete",IF($E110=0,"not started","on budget")))))))</f>
        <v/>
      </c>
      <c r="N110" s="10" t="n"/>
      <c r="O110" s="10" t="n"/>
      <c r="P110" s="10" t="n"/>
    </row>
    <row r="111">
      <c r="A111" s="10" t="n"/>
      <c r="B111" s="11" t="n"/>
      <c r="C111" s="12">
        <f>IF($A111="","",IF($I111&lt;&gt;"",$I111,SUMIFS(Commitments!$F$5:$F$204,Commitments!$D$5:$D$204,$A111)))</f>
        <v/>
      </c>
      <c r="D111" s="12">
        <f>IF($A111="","",IF($J111&lt;&gt;"",$J111,SUMIFS(Invoices!$F$5:$F$304,Invoices!$D$5:$D$304,$A111)))</f>
        <v/>
      </c>
      <c r="E111" s="9">
        <f>IF($A111="","",IF($H111&lt;&gt;"",$H111,MAX($C111,$D111,$B111*$G111)))</f>
        <v/>
      </c>
      <c r="F111" s="9">
        <f>IF($A111="","",$B111-$E111)</f>
        <v/>
      </c>
      <c r="G111" s="13" t="n"/>
      <c r="H111" s="11" t="n"/>
      <c r="I111" s="11" t="n"/>
      <c r="J111" s="11" t="n"/>
      <c r="K111" s="14">
        <f>IF($A111="","",IFERROR($D111/$B111,0))</f>
        <v/>
      </c>
      <c r="L111" s="12">
        <f>IF($A111="","",$B111*$G111-$D111)</f>
        <v/>
      </c>
      <c r="M111" s="15">
        <f>IF($A111="","",IF($B111&lt;=0,"⚠ no budget on this line",IF($G111&gt;1,"⚠ percentage complete is above 100%",IF($F111&lt;0,"⚠ forecast over budget by "&amp;TEXT(-$F111,"#,##0"),IF($C111&gt;$B111,"⚠ committed above budget — the overrun is already signed",IF(AND($G111&gt;0,$K111&gt;$G111+0.1),"⚠ "&amp;TEXT($K111,"0%")&amp;" of budget spent at "&amp;TEXT($G111,"0%")&amp;" complete",IF($E111=0,"not started","on budget")))))))</f>
        <v/>
      </c>
      <c r="N111" s="10" t="n"/>
      <c r="O111" s="10" t="n"/>
      <c r="P111" s="10" t="n"/>
    </row>
    <row r="112">
      <c r="A112" s="10" t="n"/>
      <c r="B112" s="11" t="n"/>
      <c r="C112" s="12">
        <f>IF($A112="","",IF($I112&lt;&gt;"",$I112,SUMIFS(Commitments!$F$5:$F$204,Commitments!$D$5:$D$204,$A112)))</f>
        <v/>
      </c>
      <c r="D112" s="12">
        <f>IF($A112="","",IF($J112&lt;&gt;"",$J112,SUMIFS(Invoices!$F$5:$F$304,Invoices!$D$5:$D$304,$A112)))</f>
        <v/>
      </c>
      <c r="E112" s="9">
        <f>IF($A112="","",IF($H112&lt;&gt;"",$H112,MAX($C112,$D112,$B112*$G112)))</f>
        <v/>
      </c>
      <c r="F112" s="9">
        <f>IF($A112="","",$B112-$E112)</f>
        <v/>
      </c>
      <c r="G112" s="13" t="n"/>
      <c r="H112" s="11" t="n"/>
      <c r="I112" s="11" t="n"/>
      <c r="J112" s="11" t="n"/>
      <c r="K112" s="14">
        <f>IF($A112="","",IFERROR($D112/$B112,0))</f>
        <v/>
      </c>
      <c r="L112" s="12">
        <f>IF($A112="","",$B112*$G112-$D112)</f>
        <v/>
      </c>
      <c r="M112" s="15">
        <f>IF($A112="","",IF($B112&lt;=0,"⚠ no budget on this line",IF($G112&gt;1,"⚠ percentage complete is above 100%",IF($F112&lt;0,"⚠ forecast over budget by "&amp;TEXT(-$F112,"#,##0"),IF($C112&gt;$B112,"⚠ committed above budget — the overrun is already signed",IF(AND($G112&gt;0,$K112&gt;$G112+0.1),"⚠ "&amp;TEXT($K112,"0%")&amp;" of budget spent at "&amp;TEXT($G112,"0%")&amp;" complete",IF($E112=0,"not started","on budget")))))))</f>
        <v/>
      </c>
      <c r="N112" s="10" t="n"/>
      <c r="O112" s="10" t="n"/>
      <c r="P112" s="10" t="n"/>
    </row>
    <row r="113">
      <c r="A113" s="10" t="n"/>
      <c r="B113" s="11" t="n"/>
      <c r="C113" s="12">
        <f>IF($A113="","",IF($I113&lt;&gt;"",$I113,SUMIFS(Commitments!$F$5:$F$204,Commitments!$D$5:$D$204,$A113)))</f>
        <v/>
      </c>
      <c r="D113" s="12">
        <f>IF($A113="","",IF($J113&lt;&gt;"",$J113,SUMIFS(Invoices!$F$5:$F$304,Invoices!$D$5:$D$304,$A113)))</f>
        <v/>
      </c>
      <c r="E113" s="9">
        <f>IF($A113="","",IF($H113&lt;&gt;"",$H113,MAX($C113,$D113,$B113*$G113)))</f>
        <v/>
      </c>
      <c r="F113" s="9">
        <f>IF($A113="","",$B113-$E113)</f>
        <v/>
      </c>
      <c r="G113" s="13" t="n"/>
      <c r="H113" s="11" t="n"/>
      <c r="I113" s="11" t="n"/>
      <c r="J113" s="11" t="n"/>
      <c r="K113" s="14">
        <f>IF($A113="","",IFERROR($D113/$B113,0))</f>
        <v/>
      </c>
      <c r="L113" s="12">
        <f>IF($A113="","",$B113*$G113-$D113)</f>
        <v/>
      </c>
      <c r="M113" s="15">
        <f>IF($A113="","",IF($B113&lt;=0,"⚠ no budget on this line",IF($G113&gt;1,"⚠ percentage complete is above 100%",IF($F113&lt;0,"⚠ forecast over budget by "&amp;TEXT(-$F113,"#,##0"),IF($C113&gt;$B113,"⚠ committed above budget — the overrun is already signed",IF(AND($G113&gt;0,$K113&gt;$G113+0.1),"⚠ "&amp;TEXT($K113,"0%")&amp;" of budget spent at "&amp;TEXT($G113,"0%")&amp;" complete",IF($E113=0,"not started","on budget")))))))</f>
        <v/>
      </c>
      <c r="N113" s="10" t="n"/>
      <c r="O113" s="10" t="n"/>
      <c r="P113" s="10" t="n"/>
    </row>
    <row r="114">
      <c r="A114" s="10" t="n"/>
      <c r="B114" s="11" t="n"/>
      <c r="C114" s="12">
        <f>IF($A114="","",IF($I114&lt;&gt;"",$I114,SUMIFS(Commitments!$F$5:$F$204,Commitments!$D$5:$D$204,$A114)))</f>
        <v/>
      </c>
      <c r="D114" s="12">
        <f>IF($A114="","",IF($J114&lt;&gt;"",$J114,SUMIFS(Invoices!$F$5:$F$304,Invoices!$D$5:$D$304,$A114)))</f>
        <v/>
      </c>
      <c r="E114" s="9">
        <f>IF($A114="","",IF($H114&lt;&gt;"",$H114,MAX($C114,$D114,$B114*$G114)))</f>
        <v/>
      </c>
      <c r="F114" s="9">
        <f>IF($A114="","",$B114-$E114)</f>
        <v/>
      </c>
      <c r="G114" s="13" t="n"/>
      <c r="H114" s="11" t="n"/>
      <c r="I114" s="11" t="n"/>
      <c r="J114" s="11" t="n"/>
      <c r="K114" s="14">
        <f>IF($A114="","",IFERROR($D114/$B114,0))</f>
        <v/>
      </c>
      <c r="L114" s="12">
        <f>IF($A114="","",$B114*$G114-$D114)</f>
        <v/>
      </c>
      <c r="M114" s="15">
        <f>IF($A114="","",IF($B114&lt;=0,"⚠ no budget on this line",IF($G114&gt;1,"⚠ percentage complete is above 100%",IF($F114&lt;0,"⚠ forecast over budget by "&amp;TEXT(-$F114,"#,##0"),IF($C114&gt;$B114,"⚠ committed above budget — the overrun is already signed",IF(AND($G114&gt;0,$K114&gt;$G114+0.1),"⚠ "&amp;TEXT($K114,"0%")&amp;" of budget spent at "&amp;TEXT($G114,"0%")&amp;" complete",IF($E114=0,"not started","on budget")))))))</f>
        <v/>
      </c>
      <c r="N114" s="10" t="n"/>
      <c r="O114" s="10" t="n"/>
      <c r="P114" s="10" t="n"/>
    </row>
    <row r="115">
      <c r="A115" s="10" t="n"/>
      <c r="B115" s="11" t="n"/>
      <c r="C115" s="12">
        <f>IF($A115="","",IF($I115&lt;&gt;"",$I115,SUMIFS(Commitments!$F$5:$F$204,Commitments!$D$5:$D$204,$A115)))</f>
        <v/>
      </c>
      <c r="D115" s="12">
        <f>IF($A115="","",IF($J115&lt;&gt;"",$J115,SUMIFS(Invoices!$F$5:$F$304,Invoices!$D$5:$D$304,$A115)))</f>
        <v/>
      </c>
      <c r="E115" s="9">
        <f>IF($A115="","",IF($H115&lt;&gt;"",$H115,MAX($C115,$D115,$B115*$G115)))</f>
        <v/>
      </c>
      <c r="F115" s="9">
        <f>IF($A115="","",$B115-$E115)</f>
        <v/>
      </c>
      <c r="G115" s="13" t="n"/>
      <c r="H115" s="11" t="n"/>
      <c r="I115" s="11" t="n"/>
      <c r="J115" s="11" t="n"/>
      <c r="K115" s="14">
        <f>IF($A115="","",IFERROR($D115/$B115,0))</f>
        <v/>
      </c>
      <c r="L115" s="12">
        <f>IF($A115="","",$B115*$G115-$D115)</f>
        <v/>
      </c>
      <c r="M115" s="15">
        <f>IF($A115="","",IF($B115&lt;=0,"⚠ no budget on this line",IF($G115&gt;1,"⚠ percentage complete is above 100%",IF($F115&lt;0,"⚠ forecast over budget by "&amp;TEXT(-$F115,"#,##0"),IF($C115&gt;$B115,"⚠ committed above budget — the overrun is already signed",IF(AND($G115&gt;0,$K115&gt;$G115+0.1),"⚠ "&amp;TEXT($K115,"0%")&amp;" of budget spent at "&amp;TEXT($G115,"0%")&amp;" complete",IF($E115=0,"not started","on budget")))))))</f>
        <v/>
      </c>
      <c r="N115" s="10" t="n"/>
      <c r="O115" s="10" t="n"/>
      <c r="P115" s="10" t="n"/>
    </row>
    <row r="116">
      <c r="A116" s="10" t="n"/>
      <c r="B116" s="11" t="n"/>
      <c r="C116" s="12">
        <f>IF($A116="","",IF($I116&lt;&gt;"",$I116,SUMIFS(Commitments!$F$5:$F$204,Commitments!$D$5:$D$204,$A116)))</f>
        <v/>
      </c>
      <c r="D116" s="12">
        <f>IF($A116="","",IF($J116&lt;&gt;"",$J116,SUMIFS(Invoices!$F$5:$F$304,Invoices!$D$5:$D$304,$A116)))</f>
        <v/>
      </c>
      <c r="E116" s="9">
        <f>IF($A116="","",IF($H116&lt;&gt;"",$H116,MAX($C116,$D116,$B116*$G116)))</f>
        <v/>
      </c>
      <c r="F116" s="9">
        <f>IF($A116="","",$B116-$E116)</f>
        <v/>
      </c>
      <c r="G116" s="13" t="n"/>
      <c r="H116" s="11" t="n"/>
      <c r="I116" s="11" t="n"/>
      <c r="J116" s="11" t="n"/>
      <c r="K116" s="14">
        <f>IF($A116="","",IFERROR($D116/$B116,0))</f>
        <v/>
      </c>
      <c r="L116" s="12">
        <f>IF($A116="","",$B116*$G116-$D116)</f>
        <v/>
      </c>
      <c r="M116" s="15">
        <f>IF($A116="","",IF($B116&lt;=0,"⚠ no budget on this line",IF($G116&gt;1,"⚠ percentage complete is above 100%",IF($F116&lt;0,"⚠ forecast over budget by "&amp;TEXT(-$F116,"#,##0"),IF($C116&gt;$B116,"⚠ committed above budget — the overrun is already signed",IF(AND($G116&gt;0,$K116&gt;$G116+0.1),"⚠ "&amp;TEXT($K116,"0%")&amp;" of budget spent at "&amp;TEXT($G116,"0%")&amp;" complete",IF($E116=0,"not started","on budget")))))))</f>
        <v/>
      </c>
      <c r="N116" s="10" t="n"/>
      <c r="O116" s="10" t="n"/>
      <c r="P116" s="10" t="n"/>
    </row>
    <row r="117">
      <c r="A117" s="10" t="n"/>
      <c r="B117" s="11" t="n"/>
      <c r="C117" s="12">
        <f>IF($A117="","",IF($I117&lt;&gt;"",$I117,SUMIFS(Commitments!$F$5:$F$204,Commitments!$D$5:$D$204,$A117)))</f>
        <v/>
      </c>
      <c r="D117" s="12">
        <f>IF($A117="","",IF($J117&lt;&gt;"",$J117,SUMIFS(Invoices!$F$5:$F$304,Invoices!$D$5:$D$304,$A117)))</f>
        <v/>
      </c>
      <c r="E117" s="9">
        <f>IF($A117="","",IF($H117&lt;&gt;"",$H117,MAX($C117,$D117,$B117*$G117)))</f>
        <v/>
      </c>
      <c r="F117" s="9">
        <f>IF($A117="","",$B117-$E117)</f>
        <v/>
      </c>
      <c r="G117" s="13" t="n"/>
      <c r="H117" s="11" t="n"/>
      <c r="I117" s="11" t="n"/>
      <c r="J117" s="11" t="n"/>
      <c r="K117" s="14">
        <f>IF($A117="","",IFERROR($D117/$B117,0))</f>
        <v/>
      </c>
      <c r="L117" s="12">
        <f>IF($A117="","",$B117*$G117-$D117)</f>
        <v/>
      </c>
      <c r="M117" s="15">
        <f>IF($A117="","",IF($B117&lt;=0,"⚠ no budget on this line",IF($G117&gt;1,"⚠ percentage complete is above 100%",IF($F117&lt;0,"⚠ forecast over budget by "&amp;TEXT(-$F117,"#,##0"),IF($C117&gt;$B117,"⚠ committed above budget — the overrun is already signed",IF(AND($G117&gt;0,$K117&gt;$G117+0.1),"⚠ "&amp;TEXT($K117,"0%")&amp;" of budget spent at "&amp;TEXT($G117,"0%")&amp;" complete",IF($E117=0,"not started","on budget")))))))</f>
        <v/>
      </c>
      <c r="N117" s="10" t="n"/>
      <c r="O117" s="10" t="n"/>
      <c r="P117" s="10" t="n"/>
    </row>
    <row r="118">
      <c r="A118" s="10" t="n"/>
      <c r="B118" s="11" t="n"/>
      <c r="C118" s="12">
        <f>IF($A118="","",IF($I118&lt;&gt;"",$I118,SUMIFS(Commitments!$F$5:$F$204,Commitments!$D$5:$D$204,$A118)))</f>
        <v/>
      </c>
      <c r="D118" s="12">
        <f>IF($A118="","",IF($J118&lt;&gt;"",$J118,SUMIFS(Invoices!$F$5:$F$304,Invoices!$D$5:$D$304,$A118)))</f>
        <v/>
      </c>
      <c r="E118" s="9">
        <f>IF($A118="","",IF($H118&lt;&gt;"",$H118,MAX($C118,$D118,$B118*$G118)))</f>
        <v/>
      </c>
      <c r="F118" s="9">
        <f>IF($A118="","",$B118-$E118)</f>
        <v/>
      </c>
      <c r="G118" s="13" t="n"/>
      <c r="H118" s="11" t="n"/>
      <c r="I118" s="11" t="n"/>
      <c r="J118" s="11" t="n"/>
      <c r="K118" s="14">
        <f>IF($A118="","",IFERROR($D118/$B118,0))</f>
        <v/>
      </c>
      <c r="L118" s="12">
        <f>IF($A118="","",$B118*$G118-$D118)</f>
        <v/>
      </c>
      <c r="M118" s="15">
        <f>IF($A118="","",IF($B118&lt;=0,"⚠ no budget on this line",IF($G118&gt;1,"⚠ percentage complete is above 100%",IF($F118&lt;0,"⚠ forecast over budget by "&amp;TEXT(-$F118,"#,##0"),IF($C118&gt;$B118,"⚠ committed above budget — the overrun is already signed",IF(AND($G118&gt;0,$K118&gt;$G118+0.1),"⚠ "&amp;TEXT($K118,"0%")&amp;" of budget spent at "&amp;TEXT($G118,"0%")&amp;" complete",IF($E118=0,"not started","on budget")))))))</f>
        <v/>
      </c>
      <c r="N118" s="10" t="n"/>
      <c r="O118" s="10" t="n"/>
      <c r="P118" s="10" t="n"/>
    </row>
    <row r="119">
      <c r="A119" s="10" t="n"/>
      <c r="B119" s="11" t="n"/>
      <c r="C119" s="12">
        <f>IF($A119="","",IF($I119&lt;&gt;"",$I119,SUMIFS(Commitments!$F$5:$F$204,Commitments!$D$5:$D$204,$A119)))</f>
        <v/>
      </c>
      <c r="D119" s="12">
        <f>IF($A119="","",IF($J119&lt;&gt;"",$J119,SUMIFS(Invoices!$F$5:$F$304,Invoices!$D$5:$D$304,$A119)))</f>
        <v/>
      </c>
      <c r="E119" s="9">
        <f>IF($A119="","",IF($H119&lt;&gt;"",$H119,MAX($C119,$D119,$B119*$G119)))</f>
        <v/>
      </c>
      <c r="F119" s="9">
        <f>IF($A119="","",$B119-$E119)</f>
        <v/>
      </c>
      <c r="G119" s="13" t="n"/>
      <c r="H119" s="11" t="n"/>
      <c r="I119" s="11" t="n"/>
      <c r="J119" s="11" t="n"/>
      <c r="K119" s="14">
        <f>IF($A119="","",IFERROR($D119/$B119,0))</f>
        <v/>
      </c>
      <c r="L119" s="12">
        <f>IF($A119="","",$B119*$G119-$D119)</f>
        <v/>
      </c>
      <c r="M119" s="15">
        <f>IF($A119="","",IF($B119&lt;=0,"⚠ no budget on this line",IF($G119&gt;1,"⚠ percentage complete is above 100%",IF($F119&lt;0,"⚠ forecast over budget by "&amp;TEXT(-$F119,"#,##0"),IF($C119&gt;$B119,"⚠ committed above budget — the overrun is already signed",IF(AND($G119&gt;0,$K119&gt;$G119+0.1),"⚠ "&amp;TEXT($K119,"0%")&amp;" of budget spent at "&amp;TEXT($G119,"0%")&amp;" complete",IF($E119=0,"not started","on budget")))))))</f>
        <v/>
      </c>
      <c r="N119" s="10" t="n"/>
      <c r="O119" s="10" t="n"/>
      <c r="P119" s="10" t="n"/>
    </row>
    <row r="120">
      <c r="A120" s="10" t="n"/>
      <c r="B120" s="11" t="n"/>
      <c r="C120" s="12">
        <f>IF($A120="","",IF($I120&lt;&gt;"",$I120,SUMIFS(Commitments!$F$5:$F$204,Commitments!$D$5:$D$204,$A120)))</f>
        <v/>
      </c>
      <c r="D120" s="12">
        <f>IF($A120="","",IF($J120&lt;&gt;"",$J120,SUMIFS(Invoices!$F$5:$F$304,Invoices!$D$5:$D$304,$A120)))</f>
        <v/>
      </c>
      <c r="E120" s="9">
        <f>IF($A120="","",IF($H120&lt;&gt;"",$H120,MAX($C120,$D120,$B120*$G120)))</f>
        <v/>
      </c>
      <c r="F120" s="9">
        <f>IF($A120="","",$B120-$E120)</f>
        <v/>
      </c>
      <c r="G120" s="13" t="n"/>
      <c r="H120" s="11" t="n"/>
      <c r="I120" s="11" t="n"/>
      <c r="J120" s="11" t="n"/>
      <c r="K120" s="14">
        <f>IF($A120="","",IFERROR($D120/$B120,0))</f>
        <v/>
      </c>
      <c r="L120" s="12">
        <f>IF($A120="","",$B120*$G120-$D120)</f>
        <v/>
      </c>
      <c r="M120" s="15">
        <f>IF($A120="","",IF($B120&lt;=0,"⚠ no budget on this line",IF($G120&gt;1,"⚠ percentage complete is above 100%",IF($F120&lt;0,"⚠ forecast over budget by "&amp;TEXT(-$F120,"#,##0"),IF($C120&gt;$B120,"⚠ committed above budget — the overrun is already signed",IF(AND($G120&gt;0,$K120&gt;$G120+0.1),"⚠ "&amp;TEXT($K120,"0%")&amp;" of budget spent at "&amp;TEXT($G120,"0%")&amp;" complete",IF($E120=0,"not started","on budget")))))))</f>
        <v/>
      </c>
      <c r="N120" s="10" t="n"/>
      <c r="O120" s="10" t="n"/>
      <c r="P120" s="10" t="n"/>
    </row>
    <row r="121">
      <c r="A121" s="10" t="n"/>
      <c r="B121" s="11" t="n"/>
      <c r="C121" s="12">
        <f>IF($A121="","",IF($I121&lt;&gt;"",$I121,SUMIFS(Commitments!$F$5:$F$204,Commitments!$D$5:$D$204,$A121)))</f>
        <v/>
      </c>
      <c r="D121" s="12">
        <f>IF($A121="","",IF($J121&lt;&gt;"",$J121,SUMIFS(Invoices!$F$5:$F$304,Invoices!$D$5:$D$304,$A121)))</f>
        <v/>
      </c>
      <c r="E121" s="9">
        <f>IF($A121="","",IF($H121&lt;&gt;"",$H121,MAX($C121,$D121,$B121*$G121)))</f>
        <v/>
      </c>
      <c r="F121" s="9">
        <f>IF($A121="","",$B121-$E121)</f>
        <v/>
      </c>
      <c r="G121" s="13" t="n"/>
      <c r="H121" s="11" t="n"/>
      <c r="I121" s="11" t="n"/>
      <c r="J121" s="11" t="n"/>
      <c r="K121" s="14">
        <f>IF($A121="","",IFERROR($D121/$B121,0))</f>
        <v/>
      </c>
      <c r="L121" s="12">
        <f>IF($A121="","",$B121*$G121-$D121)</f>
        <v/>
      </c>
      <c r="M121" s="15">
        <f>IF($A121="","",IF($B121&lt;=0,"⚠ no budget on this line",IF($G121&gt;1,"⚠ percentage complete is above 100%",IF($F121&lt;0,"⚠ forecast over budget by "&amp;TEXT(-$F121,"#,##0"),IF($C121&gt;$B121,"⚠ committed above budget — the overrun is already signed",IF(AND($G121&gt;0,$K121&gt;$G121+0.1),"⚠ "&amp;TEXT($K121,"0%")&amp;" of budget spent at "&amp;TEXT($G121,"0%")&amp;" complete",IF($E121=0,"not started","on budget")))))))</f>
        <v/>
      </c>
      <c r="N121" s="10" t="n"/>
      <c r="O121" s="10" t="n"/>
      <c r="P121" s="10" t="n"/>
    </row>
    <row r="122">
      <c r="A122" s="10" t="n"/>
      <c r="B122" s="11" t="n"/>
      <c r="C122" s="12">
        <f>IF($A122="","",IF($I122&lt;&gt;"",$I122,SUMIFS(Commitments!$F$5:$F$204,Commitments!$D$5:$D$204,$A122)))</f>
        <v/>
      </c>
      <c r="D122" s="12">
        <f>IF($A122="","",IF($J122&lt;&gt;"",$J122,SUMIFS(Invoices!$F$5:$F$304,Invoices!$D$5:$D$304,$A122)))</f>
        <v/>
      </c>
      <c r="E122" s="9">
        <f>IF($A122="","",IF($H122&lt;&gt;"",$H122,MAX($C122,$D122,$B122*$G122)))</f>
        <v/>
      </c>
      <c r="F122" s="9">
        <f>IF($A122="","",$B122-$E122)</f>
        <v/>
      </c>
      <c r="G122" s="13" t="n"/>
      <c r="H122" s="11" t="n"/>
      <c r="I122" s="11" t="n"/>
      <c r="J122" s="11" t="n"/>
      <c r="K122" s="14">
        <f>IF($A122="","",IFERROR($D122/$B122,0))</f>
        <v/>
      </c>
      <c r="L122" s="12">
        <f>IF($A122="","",$B122*$G122-$D122)</f>
        <v/>
      </c>
      <c r="M122" s="15">
        <f>IF($A122="","",IF($B122&lt;=0,"⚠ no budget on this line",IF($G122&gt;1,"⚠ percentage complete is above 100%",IF($F122&lt;0,"⚠ forecast over budget by "&amp;TEXT(-$F122,"#,##0"),IF($C122&gt;$B122,"⚠ committed above budget — the overrun is already signed",IF(AND($G122&gt;0,$K122&gt;$G122+0.1),"⚠ "&amp;TEXT($K122,"0%")&amp;" of budget spent at "&amp;TEXT($G122,"0%")&amp;" complete",IF($E122=0,"not started","on budget")))))))</f>
        <v/>
      </c>
      <c r="N122" s="10" t="n"/>
      <c r="O122" s="10" t="n"/>
      <c r="P122" s="10" t="n"/>
    </row>
    <row r="123">
      <c r="A123" s="10" t="n"/>
      <c r="B123" s="11" t="n"/>
      <c r="C123" s="12">
        <f>IF($A123="","",IF($I123&lt;&gt;"",$I123,SUMIFS(Commitments!$F$5:$F$204,Commitments!$D$5:$D$204,$A123)))</f>
        <v/>
      </c>
      <c r="D123" s="12">
        <f>IF($A123="","",IF($J123&lt;&gt;"",$J123,SUMIFS(Invoices!$F$5:$F$304,Invoices!$D$5:$D$304,$A123)))</f>
        <v/>
      </c>
      <c r="E123" s="9">
        <f>IF($A123="","",IF($H123&lt;&gt;"",$H123,MAX($C123,$D123,$B123*$G123)))</f>
        <v/>
      </c>
      <c r="F123" s="9">
        <f>IF($A123="","",$B123-$E123)</f>
        <v/>
      </c>
      <c r="G123" s="13" t="n"/>
      <c r="H123" s="11" t="n"/>
      <c r="I123" s="11" t="n"/>
      <c r="J123" s="11" t="n"/>
      <c r="K123" s="14">
        <f>IF($A123="","",IFERROR($D123/$B123,0))</f>
        <v/>
      </c>
      <c r="L123" s="12">
        <f>IF($A123="","",$B123*$G123-$D123)</f>
        <v/>
      </c>
      <c r="M123" s="15">
        <f>IF($A123="","",IF($B123&lt;=0,"⚠ no budget on this line",IF($G123&gt;1,"⚠ percentage complete is above 100%",IF($F123&lt;0,"⚠ forecast over budget by "&amp;TEXT(-$F123,"#,##0"),IF($C123&gt;$B123,"⚠ committed above budget — the overrun is already signed",IF(AND($G123&gt;0,$K123&gt;$G123+0.1),"⚠ "&amp;TEXT($K123,"0%")&amp;" of budget spent at "&amp;TEXT($G123,"0%")&amp;" complete",IF($E123=0,"not started","on budget")))))))</f>
        <v/>
      </c>
      <c r="N123" s="10" t="n"/>
      <c r="O123" s="10" t="n"/>
      <c r="P123" s="10" t="n"/>
    </row>
    <row r="124">
      <c r="A124" s="10" t="n"/>
      <c r="B124" s="11" t="n"/>
      <c r="C124" s="12">
        <f>IF($A124="","",IF($I124&lt;&gt;"",$I124,SUMIFS(Commitments!$F$5:$F$204,Commitments!$D$5:$D$204,$A124)))</f>
        <v/>
      </c>
      <c r="D124" s="12">
        <f>IF($A124="","",IF($J124&lt;&gt;"",$J124,SUMIFS(Invoices!$F$5:$F$304,Invoices!$D$5:$D$304,$A124)))</f>
        <v/>
      </c>
      <c r="E124" s="9">
        <f>IF($A124="","",IF($H124&lt;&gt;"",$H124,MAX($C124,$D124,$B124*$G124)))</f>
        <v/>
      </c>
      <c r="F124" s="9">
        <f>IF($A124="","",$B124-$E124)</f>
        <v/>
      </c>
      <c r="G124" s="13" t="n"/>
      <c r="H124" s="11" t="n"/>
      <c r="I124" s="11" t="n"/>
      <c r="J124" s="11" t="n"/>
      <c r="K124" s="14">
        <f>IF($A124="","",IFERROR($D124/$B124,0))</f>
        <v/>
      </c>
      <c r="L124" s="12">
        <f>IF($A124="","",$B124*$G124-$D124)</f>
        <v/>
      </c>
      <c r="M124" s="15">
        <f>IF($A124="","",IF($B124&lt;=0,"⚠ no budget on this line",IF($G124&gt;1,"⚠ percentage complete is above 100%",IF($F124&lt;0,"⚠ forecast over budget by "&amp;TEXT(-$F124,"#,##0"),IF($C124&gt;$B124,"⚠ committed above budget — the overrun is already signed",IF(AND($G124&gt;0,$K124&gt;$G124+0.1),"⚠ "&amp;TEXT($K124,"0%")&amp;" of budget spent at "&amp;TEXT($G124,"0%")&amp;" complete",IF($E124=0,"not started","on budget")))))))</f>
        <v/>
      </c>
      <c r="N124" s="10" t="n"/>
      <c r="O124" s="10" t="n"/>
      <c r="P124" s="10" t="n"/>
    </row>
    <row r="125">
      <c r="A125" s="10" t="n"/>
      <c r="B125" s="11" t="n"/>
      <c r="C125" s="12">
        <f>IF($A125="","",IF($I125&lt;&gt;"",$I125,SUMIFS(Commitments!$F$5:$F$204,Commitments!$D$5:$D$204,$A125)))</f>
        <v/>
      </c>
      <c r="D125" s="12">
        <f>IF($A125="","",IF($J125&lt;&gt;"",$J125,SUMIFS(Invoices!$F$5:$F$304,Invoices!$D$5:$D$304,$A125)))</f>
        <v/>
      </c>
      <c r="E125" s="9">
        <f>IF($A125="","",IF($H125&lt;&gt;"",$H125,MAX($C125,$D125,$B125*$G125)))</f>
        <v/>
      </c>
      <c r="F125" s="9">
        <f>IF($A125="","",$B125-$E125)</f>
        <v/>
      </c>
      <c r="G125" s="13" t="n"/>
      <c r="H125" s="11" t="n"/>
      <c r="I125" s="11" t="n"/>
      <c r="J125" s="11" t="n"/>
      <c r="K125" s="14">
        <f>IF($A125="","",IFERROR($D125/$B125,0))</f>
        <v/>
      </c>
      <c r="L125" s="12">
        <f>IF($A125="","",$B125*$G125-$D125)</f>
        <v/>
      </c>
      <c r="M125" s="15">
        <f>IF($A125="","",IF($B125&lt;=0,"⚠ no budget on this line",IF($G125&gt;1,"⚠ percentage complete is above 100%",IF($F125&lt;0,"⚠ forecast over budget by "&amp;TEXT(-$F125,"#,##0"),IF($C125&gt;$B125,"⚠ committed above budget — the overrun is already signed",IF(AND($G125&gt;0,$K125&gt;$G125+0.1),"⚠ "&amp;TEXT($K125,"0%")&amp;" of budget spent at "&amp;TEXT($G125,"0%")&amp;" complete",IF($E125=0,"not started","on budget")))))))</f>
        <v/>
      </c>
      <c r="N125" s="10" t="n"/>
      <c r="O125" s="10" t="n"/>
      <c r="P125" s="10" t="n"/>
    </row>
    <row r="126">
      <c r="A126" s="10" t="n"/>
      <c r="B126" s="11" t="n"/>
      <c r="C126" s="12">
        <f>IF($A126="","",IF($I126&lt;&gt;"",$I126,SUMIFS(Commitments!$F$5:$F$204,Commitments!$D$5:$D$204,$A126)))</f>
        <v/>
      </c>
      <c r="D126" s="12">
        <f>IF($A126="","",IF($J126&lt;&gt;"",$J126,SUMIFS(Invoices!$F$5:$F$304,Invoices!$D$5:$D$304,$A126)))</f>
        <v/>
      </c>
      <c r="E126" s="9">
        <f>IF($A126="","",IF($H126&lt;&gt;"",$H126,MAX($C126,$D126,$B126*$G126)))</f>
        <v/>
      </c>
      <c r="F126" s="9">
        <f>IF($A126="","",$B126-$E126)</f>
        <v/>
      </c>
      <c r="G126" s="13" t="n"/>
      <c r="H126" s="11" t="n"/>
      <c r="I126" s="11" t="n"/>
      <c r="J126" s="11" t="n"/>
      <c r="K126" s="14">
        <f>IF($A126="","",IFERROR($D126/$B126,0))</f>
        <v/>
      </c>
      <c r="L126" s="12">
        <f>IF($A126="","",$B126*$G126-$D126)</f>
        <v/>
      </c>
      <c r="M126" s="15">
        <f>IF($A126="","",IF($B126&lt;=0,"⚠ no budget on this line",IF($G126&gt;1,"⚠ percentage complete is above 100%",IF($F126&lt;0,"⚠ forecast over budget by "&amp;TEXT(-$F126,"#,##0"),IF($C126&gt;$B126,"⚠ committed above budget — the overrun is already signed",IF(AND($G126&gt;0,$K126&gt;$G126+0.1),"⚠ "&amp;TEXT($K126,"0%")&amp;" of budget spent at "&amp;TEXT($G126,"0%")&amp;" complete",IF($E126=0,"not started","on budget")))))))</f>
        <v/>
      </c>
      <c r="N126" s="10" t="n"/>
      <c r="O126" s="10" t="n"/>
      <c r="P126" s="10" t="n"/>
    </row>
    <row r="127">
      <c r="A127" s="10" t="n"/>
      <c r="B127" s="11" t="n"/>
      <c r="C127" s="12">
        <f>IF($A127="","",IF($I127&lt;&gt;"",$I127,SUMIFS(Commitments!$F$5:$F$204,Commitments!$D$5:$D$204,$A127)))</f>
        <v/>
      </c>
      <c r="D127" s="12">
        <f>IF($A127="","",IF($J127&lt;&gt;"",$J127,SUMIFS(Invoices!$F$5:$F$304,Invoices!$D$5:$D$304,$A127)))</f>
        <v/>
      </c>
      <c r="E127" s="9">
        <f>IF($A127="","",IF($H127&lt;&gt;"",$H127,MAX($C127,$D127,$B127*$G127)))</f>
        <v/>
      </c>
      <c r="F127" s="9">
        <f>IF($A127="","",$B127-$E127)</f>
        <v/>
      </c>
      <c r="G127" s="13" t="n"/>
      <c r="H127" s="11" t="n"/>
      <c r="I127" s="11" t="n"/>
      <c r="J127" s="11" t="n"/>
      <c r="K127" s="14">
        <f>IF($A127="","",IFERROR($D127/$B127,0))</f>
        <v/>
      </c>
      <c r="L127" s="12">
        <f>IF($A127="","",$B127*$G127-$D127)</f>
        <v/>
      </c>
      <c r="M127" s="15">
        <f>IF($A127="","",IF($B127&lt;=0,"⚠ no budget on this line",IF($G127&gt;1,"⚠ percentage complete is above 100%",IF($F127&lt;0,"⚠ forecast over budget by "&amp;TEXT(-$F127,"#,##0"),IF($C127&gt;$B127,"⚠ committed above budget — the overrun is already signed",IF(AND($G127&gt;0,$K127&gt;$G127+0.1),"⚠ "&amp;TEXT($K127,"0%")&amp;" of budget spent at "&amp;TEXT($G127,"0%")&amp;" complete",IF($E127=0,"not started","on budget")))))))</f>
        <v/>
      </c>
      <c r="N127" s="10" t="n"/>
      <c r="O127" s="10" t="n"/>
      <c r="P127" s="10" t="n"/>
    </row>
    <row r="128">
      <c r="A128" s="10" t="n"/>
      <c r="B128" s="11" t="n"/>
      <c r="C128" s="12">
        <f>IF($A128="","",IF($I128&lt;&gt;"",$I128,SUMIFS(Commitments!$F$5:$F$204,Commitments!$D$5:$D$204,$A128)))</f>
        <v/>
      </c>
      <c r="D128" s="12">
        <f>IF($A128="","",IF($J128&lt;&gt;"",$J128,SUMIFS(Invoices!$F$5:$F$304,Invoices!$D$5:$D$304,$A128)))</f>
        <v/>
      </c>
      <c r="E128" s="9">
        <f>IF($A128="","",IF($H128&lt;&gt;"",$H128,MAX($C128,$D128,$B128*$G128)))</f>
        <v/>
      </c>
      <c r="F128" s="9">
        <f>IF($A128="","",$B128-$E128)</f>
        <v/>
      </c>
      <c r="G128" s="13" t="n"/>
      <c r="H128" s="11" t="n"/>
      <c r="I128" s="11" t="n"/>
      <c r="J128" s="11" t="n"/>
      <c r="K128" s="14">
        <f>IF($A128="","",IFERROR($D128/$B128,0))</f>
        <v/>
      </c>
      <c r="L128" s="12">
        <f>IF($A128="","",$B128*$G128-$D128)</f>
        <v/>
      </c>
      <c r="M128" s="15">
        <f>IF($A128="","",IF($B128&lt;=0,"⚠ no budget on this line",IF($G128&gt;1,"⚠ percentage complete is above 100%",IF($F128&lt;0,"⚠ forecast over budget by "&amp;TEXT(-$F128,"#,##0"),IF($C128&gt;$B128,"⚠ committed above budget — the overrun is already signed",IF(AND($G128&gt;0,$K128&gt;$G128+0.1),"⚠ "&amp;TEXT($K128,"0%")&amp;" of budget spent at "&amp;TEXT($G128,"0%")&amp;" complete",IF($E128=0,"not started","on budget")))))))</f>
        <v/>
      </c>
      <c r="N128" s="10" t="n"/>
      <c r="O128" s="10" t="n"/>
      <c r="P128" s="10" t="n"/>
    </row>
    <row r="129">
      <c r="A129" s="10" t="n"/>
      <c r="B129" s="11" t="n"/>
      <c r="C129" s="12">
        <f>IF($A129="","",IF($I129&lt;&gt;"",$I129,SUMIFS(Commitments!$F$5:$F$204,Commitments!$D$5:$D$204,$A129)))</f>
        <v/>
      </c>
      <c r="D129" s="12">
        <f>IF($A129="","",IF($J129&lt;&gt;"",$J129,SUMIFS(Invoices!$F$5:$F$304,Invoices!$D$5:$D$304,$A129)))</f>
        <v/>
      </c>
      <c r="E129" s="9">
        <f>IF($A129="","",IF($H129&lt;&gt;"",$H129,MAX($C129,$D129,$B129*$G129)))</f>
        <v/>
      </c>
      <c r="F129" s="9">
        <f>IF($A129="","",$B129-$E129)</f>
        <v/>
      </c>
      <c r="G129" s="13" t="n"/>
      <c r="H129" s="11" t="n"/>
      <c r="I129" s="11" t="n"/>
      <c r="J129" s="11" t="n"/>
      <c r="K129" s="14">
        <f>IF($A129="","",IFERROR($D129/$B129,0))</f>
        <v/>
      </c>
      <c r="L129" s="12">
        <f>IF($A129="","",$B129*$G129-$D129)</f>
        <v/>
      </c>
      <c r="M129" s="15">
        <f>IF($A129="","",IF($B129&lt;=0,"⚠ no budget on this line",IF($G129&gt;1,"⚠ percentage complete is above 100%",IF($F129&lt;0,"⚠ forecast over budget by "&amp;TEXT(-$F129,"#,##0"),IF($C129&gt;$B129,"⚠ committed above budget — the overrun is already signed",IF(AND($G129&gt;0,$K129&gt;$G129+0.1),"⚠ "&amp;TEXT($K129,"0%")&amp;" of budget spent at "&amp;TEXT($G129,"0%")&amp;" complete",IF($E129=0,"not started","on budget")))))))</f>
        <v/>
      </c>
      <c r="N129" s="10" t="n"/>
      <c r="O129" s="10" t="n"/>
      <c r="P129" s="10" t="n"/>
    </row>
    <row r="130">
      <c r="A130" s="10" t="n"/>
      <c r="B130" s="11" t="n"/>
      <c r="C130" s="12">
        <f>IF($A130="","",IF($I130&lt;&gt;"",$I130,SUMIFS(Commitments!$F$5:$F$204,Commitments!$D$5:$D$204,$A130)))</f>
        <v/>
      </c>
      <c r="D130" s="12">
        <f>IF($A130="","",IF($J130&lt;&gt;"",$J130,SUMIFS(Invoices!$F$5:$F$304,Invoices!$D$5:$D$304,$A130)))</f>
        <v/>
      </c>
      <c r="E130" s="9">
        <f>IF($A130="","",IF($H130&lt;&gt;"",$H130,MAX($C130,$D130,$B130*$G130)))</f>
        <v/>
      </c>
      <c r="F130" s="9">
        <f>IF($A130="","",$B130-$E130)</f>
        <v/>
      </c>
      <c r="G130" s="13" t="n"/>
      <c r="H130" s="11" t="n"/>
      <c r="I130" s="11" t="n"/>
      <c r="J130" s="11" t="n"/>
      <c r="K130" s="14">
        <f>IF($A130="","",IFERROR($D130/$B130,0))</f>
        <v/>
      </c>
      <c r="L130" s="12">
        <f>IF($A130="","",$B130*$G130-$D130)</f>
        <v/>
      </c>
      <c r="M130" s="15">
        <f>IF($A130="","",IF($B130&lt;=0,"⚠ no budget on this line",IF($G130&gt;1,"⚠ percentage complete is above 100%",IF($F130&lt;0,"⚠ forecast over budget by "&amp;TEXT(-$F130,"#,##0"),IF($C130&gt;$B130,"⚠ committed above budget — the overrun is already signed",IF(AND($G130&gt;0,$K130&gt;$G130+0.1),"⚠ "&amp;TEXT($K130,"0%")&amp;" of budget spent at "&amp;TEXT($G130,"0%")&amp;" complete",IF($E130=0,"not started","on budget")))))))</f>
        <v/>
      </c>
      <c r="N130" s="10" t="n"/>
      <c r="O130" s="10" t="n"/>
      <c r="P130" s="10" t="n"/>
    </row>
    <row r="131">
      <c r="A131" s="10" t="n"/>
      <c r="B131" s="11" t="n"/>
      <c r="C131" s="12">
        <f>IF($A131="","",IF($I131&lt;&gt;"",$I131,SUMIFS(Commitments!$F$5:$F$204,Commitments!$D$5:$D$204,$A131)))</f>
        <v/>
      </c>
      <c r="D131" s="12">
        <f>IF($A131="","",IF($J131&lt;&gt;"",$J131,SUMIFS(Invoices!$F$5:$F$304,Invoices!$D$5:$D$304,$A131)))</f>
        <v/>
      </c>
      <c r="E131" s="9">
        <f>IF($A131="","",IF($H131&lt;&gt;"",$H131,MAX($C131,$D131,$B131*$G131)))</f>
        <v/>
      </c>
      <c r="F131" s="9">
        <f>IF($A131="","",$B131-$E131)</f>
        <v/>
      </c>
      <c r="G131" s="13" t="n"/>
      <c r="H131" s="11" t="n"/>
      <c r="I131" s="11" t="n"/>
      <c r="J131" s="11" t="n"/>
      <c r="K131" s="14">
        <f>IF($A131="","",IFERROR($D131/$B131,0))</f>
        <v/>
      </c>
      <c r="L131" s="12">
        <f>IF($A131="","",$B131*$G131-$D131)</f>
        <v/>
      </c>
      <c r="M131" s="15">
        <f>IF($A131="","",IF($B131&lt;=0,"⚠ no budget on this line",IF($G131&gt;1,"⚠ percentage complete is above 100%",IF($F131&lt;0,"⚠ forecast over budget by "&amp;TEXT(-$F131,"#,##0"),IF($C131&gt;$B131,"⚠ committed above budget — the overrun is already signed",IF(AND($G131&gt;0,$K131&gt;$G131+0.1),"⚠ "&amp;TEXT($K131,"0%")&amp;" of budget spent at "&amp;TEXT($G131,"0%")&amp;" complete",IF($E131=0,"not started","on budget")))))))</f>
        <v/>
      </c>
      <c r="N131" s="10" t="n"/>
      <c r="O131" s="10" t="n"/>
      <c r="P131" s="10" t="n"/>
    </row>
    <row r="132">
      <c r="A132" s="10" t="n"/>
      <c r="B132" s="11" t="n"/>
      <c r="C132" s="12">
        <f>IF($A132="","",IF($I132&lt;&gt;"",$I132,SUMIFS(Commitments!$F$5:$F$204,Commitments!$D$5:$D$204,$A132)))</f>
        <v/>
      </c>
      <c r="D132" s="12">
        <f>IF($A132="","",IF($J132&lt;&gt;"",$J132,SUMIFS(Invoices!$F$5:$F$304,Invoices!$D$5:$D$304,$A132)))</f>
        <v/>
      </c>
      <c r="E132" s="9">
        <f>IF($A132="","",IF($H132&lt;&gt;"",$H132,MAX($C132,$D132,$B132*$G132)))</f>
        <v/>
      </c>
      <c r="F132" s="9">
        <f>IF($A132="","",$B132-$E132)</f>
        <v/>
      </c>
      <c r="G132" s="13" t="n"/>
      <c r="H132" s="11" t="n"/>
      <c r="I132" s="11" t="n"/>
      <c r="J132" s="11" t="n"/>
      <c r="K132" s="14">
        <f>IF($A132="","",IFERROR($D132/$B132,0))</f>
        <v/>
      </c>
      <c r="L132" s="12">
        <f>IF($A132="","",$B132*$G132-$D132)</f>
        <v/>
      </c>
      <c r="M132" s="15">
        <f>IF($A132="","",IF($B132&lt;=0,"⚠ no budget on this line",IF($G132&gt;1,"⚠ percentage complete is above 100%",IF($F132&lt;0,"⚠ forecast over budget by "&amp;TEXT(-$F132,"#,##0"),IF($C132&gt;$B132,"⚠ committed above budget — the overrun is already signed",IF(AND($G132&gt;0,$K132&gt;$G132+0.1),"⚠ "&amp;TEXT($K132,"0%")&amp;" of budget spent at "&amp;TEXT($G132,"0%")&amp;" complete",IF($E132=0,"not started","on budget")))))))</f>
        <v/>
      </c>
      <c r="N132" s="10" t="n"/>
      <c r="O132" s="10" t="n"/>
      <c r="P132" s="10" t="n"/>
    </row>
    <row r="133">
      <c r="A133" s="10" t="n"/>
      <c r="B133" s="11" t="n"/>
      <c r="C133" s="12">
        <f>IF($A133="","",IF($I133&lt;&gt;"",$I133,SUMIFS(Commitments!$F$5:$F$204,Commitments!$D$5:$D$204,$A133)))</f>
        <v/>
      </c>
      <c r="D133" s="12">
        <f>IF($A133="","",IF($J133&lt;&gt;"",$J133,SUMIFS(Invoices!$F$5:$F$304,Invoices!$D$5:$D$304,$A133)))</f>
        <v/>
      </c>
      <c r="E133" s="9">
        <f>IF($A133="","",IF($H133&lt;&gt;"",$H133,MAX($C133,$D133,$B133*$G133)))</f>
        <v/>
      </c>
      <c r="F133" s="9">
        <f>IF($A133="","",$B133-$E133)</f>
        <v/>
      </c>
      <c r="G133" s="13" t="n"/>
      <c r="H133" s="11" t="n"/>
      <c r="I133" s="11" t="n"/>
      <c r="J133" s="11" t="n"/>
      <c r="K133" s="14">
        <f>IF($A133="","",IFERROR($D133/$B133,0))</f>
        <v/>
      </c>
      <c r="L133" s="12">
        <f>IF($A133="","",$B133*$G133-$D133)</f>
        <v/>
      </c>
      <c r="M133" s="15">
        <f>IF($A133="","",IF($B133&lt;=0,"⚠ no budget on this line",IF($G133&gt;1,"⚠ percentage complete is above 100%",IF($F133&lt;0,"⚠ forecast over budget by "&amp;TEXT(-$F133,"#,##0"),IF($C133&gt;$B133,"⚠ committed above budget — the overrun is already signed",IF(AND($G133&gt;0,$K133&gt;$G133+0.1),"⚠ "&amp;TEXT($K133,"0%")&amp;" of budget spent at "&amp;TEXT($G133,"0%")&amp;" complete",IF($E133=0,"not started","on budget")))))))</f>
        <v/>
      </c>
      <c r="N133" s="10" t="n"/>
      <c r="O133" s="10" t="n"/>
      <c r="P133" s="10" t="n"/>
    </row>
    <row r="134">
      <c r="A134" s="10" t="n"/>
      <c r="B134" s="11" t="n"/>
      <c r="C134" s="12">
        <f>IF($A134="","",IF($I134&lt;&gt;"",$I134,SUMIFS(Commitments!$F$5:$F$204,Commitments!$D$5:$D$204,$A134)))</f>
        <v/>
      </c>
      <c r="D134" s="12">
        <f>IF($A134="","",IF($J134&lt;&gt;"",$J134,SUMIFS(Invoices!$F$5:$F$304,Invoices!$D$5:$D$304,$A134)))</f>
        <v/>
      </c>
      <c r="E134" s="9">
        <f>IF($A134="","",IF($H134&lt;&gt;"",$H134,MAX($C134,$D134,$B134*$G134)))</f>
        <v/>
      </c>
      <c r="F134" s="9">
        <f>IF($A134="","",$B134-$E134)</f>
        <v/>
      </c>
      <c r="G134" s="13" t="n"/>
      <c r="H134" s="11" t="n"/>
      <c r="I134" s="11" t="n"/>
      <c r="J134" s="11" t="n"/>
      <c r="K134" s="14">
        <f>IF($A134="","",IFERROR($D134/$B134,0))</f>
        <v/>
      </c>
      <c r="L134" s="12">
        <f>IF($A134="","",$B134*$G134-$D134)</f>
        <v/>
      </c>
      <c r="M134" s="15">
        <f>IF($A134="","",IF($B134&lt;=0,"⚠ no budget on this line",IF($G134&gt;1,"⚠ percentage complete is above 100%",IF($F134&lt;0,"⚠ forecast over budget by "&amp;TEXT(-$F134,"#,##0"),IF($C134&gt;$B134,"⚠ committed above budget — the overrun is already signed",IF(AND($G134&gt;0,$K134&gt;$G134+0.1),"⚠ "&amp;TEXT($K134,"0%")&amp;" of budget spent at "&amp;TEXT($G134,"0%")&amp;" complete",IF($E134=0,"not started","on budget")))))))</f>
        <v/>
      </c>
      <c r="N134" s="10" t="n"/>
      <c r="O134" s="10" t="n"/>
      <c r="P134" s="10" t="n"/>
    </row>
    <row r="135">
      <c r="A135" s="10" t="n"/>
      <c r="B135" s="11" t="n"/>
      <c r="C135" s="12">
        <f>IF($A135="","",IF($I135&lt;&gt;"",$I135,SUMIFS(Commitments!$F$5:$F$204,Commitments!$D$5:$D$204,$A135)))</f>
        <v/>
      </c>
      <c r="D135" s="12">
        <f>IF($A135="","",IF($J135&lt;&gt;"",$J135,SUMIFS(Invoices!$F$5:$F$304,Invoices!$D$5:$D$304,$A135)))</f>
        <v/>
      </c>
      <c r="E135" s="9">
        <f>IF($A135="","",IF($H135&lt;&gt;"",$H135,MAX($C135,$D135,$B135*$G135)))</f>
        <v/>
      </c>
      <c r="F135" s="9">
        <f>IF($A135="","",$B135-$E135)</f>
        <v/>
      </c>
      <c r="G135" s="13" t="n"/>
      <c r="H135" s="11" t="n"/>
      <c r="I135" s="11" t="n"/>
      <c r="J135" s="11" t="n"/>
      <c r="K135" s="14">
        <f>IF($A135="","",IFERROR($D135/$B135,0))</f>
        <v/>
      </c>
      <c r="L135" s="12">
        <f>IF($A135="","",$B135*$G135-$D135)</f>
        <v/>
      </c>
      <c r="M135" s="15">
        <f>IF($A135="","",IF($B135&lt;=0,"⚠ no budget on this line",IF($G135&gt;1,"⚠ percentage complete is above 100%",IF($F135&lt;0,"⚠ forecast over budget by "&amp;TEXT(-$F135,"#,##0"),IF($C135&gt;$B135,"⚠ committed above budget — the overrun is already signed",IF(AND($G135&gt;0,$K135&gt;$G135+0.1),"⚠ "&amp;TEXT($K135,"0%")&amp;" of budget spent at "&amp;TEXT($G135,"0%")&amp;" complete",IF($E135=0,"not started","on budget")))))))</f>
        <v/>
      </c>
      <c r="N135" s="10" t="n"/>
      <c r="O135" s="10" t="n"/>
      <c r="P135" s="10" t="n"/>
    </row>
    <row r="136">
      <c r="A136" s="10" t="n"/>
      <c r="B136" s="11" t="n"/>
      <c r="C136" s="12">
        <f>IF($A136="","",IF($I136&lt;&gt;"",$I136,SUMIFS(Commitments!$F$5:$F$204,Commitments!$D$5:$D$204,$A136)))</f>
        <v/>
      </c>
      <c r="D136" s="12">
        <f>IF($A136="","",IF($J136&lt;&gt;"",$J136,SUMIFS(Invoices!$F$5:$F$304,Invoices!$D$5:$D$304,$A136)))</f>
        <v/>
      </c>
      <c r="E136" s="9">
        <f>IF($A136="","",IF($H136&lt;&gt;"",$H136,MAX($C136,$D136,$B136*$G136)))</f>
        <v/>
      </c>
      <c r="F136" s="9">
        <f>IF($A136="","",$B136-$E136)</f>
        <v/>
      </c>
      <c r="G136" s="13" t="n"/>
      <c r="H136" s="11" t="n"/>
      <c r="I136" s="11" t="n"/>
      <c r="J136" s="11" t="n"/>
      <c r="K136" s="14">
        <f>IF($A136="","",IFERROR($D136/$B136,0))</f>
        <v/>
      </c>
      <c r="L136" s="12">
        <f>IF($A136="","",$B136*$G136-$D136)</f>
        <v/>
      </c>
      <c r="M136" s="15">
        <f>IF($A136="","",IF($B136&lt;=0,"⚠ no budget on this line",IF($G136&gt;1,"⚠ percentage complete is above 100%",IF($F136&lt;0,"⚠ forecast over budget by "&amp;TEXT(-$F136,"#,##0"),IF($C136&gt;$B136,"⚠ committed above budget — the overrun is already signed",IF(AND($G136&gt;0,$K136&gt;$G136+0.1),"⚠ "&amp;TEXT($K136,"0%")&amp;" of budget spent at "&amp;TEXT($G136,"0%")&amp;" complete",IF($E136=0,"not started","on budget")))))))</f>
        <v/>
      </c>
      <c r="N136" s="10" t="n"/>
      <c r="O136" s="10" t="n"/>
      <c r="P136" s="10" t="n"/>
    </row>
    <row r="137">
      <c r="A137" s="10" t="n"/>
      <c r="B137" s="11" t="n"/>
      <c r="C137" s="12">
        <f>IF($A137="","",IF($I137&lt;&gt;"",$I137,SUMIFS(Commitments!$F$5:$F$204,Commitments!$D$5:$D$204,$A137)))</f>
        <v/>
      </c>
      <c r="D137" s="12">
        <f>IF($A137="","",IF($J137&lt;&gt;"",$J137,SUMIFS(Invoices!$F$5:$F$304,Invoices!$D$5:$D$304,$A137)))</f>
        <v/>
      </c>
      <c r="E137" s="9">
        <f>IF($A137="","",IF($H137&lt;&gt;"",$H137,MAX($C137,$D137,$B137*$G137)))</f>
        <v/>
      </c>
      <c r="F137" s="9">
        <f>IF($A137="","",$B137-$E137)</f>
        <v/>
      </c>
      <c r="G137" s="13" t="n"/>
      <c r="H137" s="11" t="n"/>
      <c r="I137" s="11" t="n"/>
      <c r="J137" s="11" t="n"/>
      <c r="K137" s="14">
        <f>IF($A137="","",IFERROR($D137/$B137,0))</f>
        <v/>
      </c>
      <c r="L137" s="12">
        <f>IF($A137="","",$B137*$G137-$D137)</f>
        <v/>
      </c>
      <c r="M137" s="15">
        <f>IF($A137="","",IF($B137&lt;=0,"⚠ no budget on this line",IF($G137&gt;1,"⚠ percentage complete is above 100%",IF($F137&lt;0,"⚠ forecast over budget by "&amp;TEXT(-$F137,"#,##0"),IF($C137&gt;$B137,"⚠ committed above budget — the overrun is already signed",IF(AND($G137&gt;0,$K137&gt;$G137+0.1),"⚠ "&amp;TEXT($K137,"0%")&amp;" of budget spent at "&amp;TEXT($G137,"0%")&amp;" complete",IF($E137=0,"not started","on budget")))))))</f>
        <v/>
      </c>
      <c r="N137" s="10" t="n"/>
      <c r="O137" s="10" t="n"/>
      <c r="P137" s="10" t="n"/>
    </row>
    <row r="138">
      <c r="A138" s="10" t="n"/>
      <c r="B138" s="11" t="n"/>
      <c r="C138" s="12">
        <f>IF($A138="","",IF($I138&lt;&gt;"",$I138,SUMIFS(Commitments!$F$5:$F$204,Commitments!$D$5:$D$204,$A138)))</f>
        <v/>
      </c>
      <c r="D138" s="12">
        <f>IF($A138="","",IF($J138&lt;&gt;"",$J138,SUMIFS(Invoices!$F$5:$F$304,Invoices!$D$5:$D$304,$A138)))</f>
        <v/>
      </c>
      <c r="E138" s="9">
        <f>IF($A138="","",IF($H138&lt;&gt;"",$H138,MAX($C138,$D138,$B138*$G138)))</f>
        <v/>
      </c>
      <c r="F138" s="9">
        <f>IF($A138="","",$B138-$E138)</f>
        <v/>
      </c>
      <c r="G138" s="13" t="n"/>
      <c r="H138" s="11" t="n"/>
      <c r="I138" s="11" t="n"/>
      <c r="J138" s="11" t="n"/>
      <c r="K138" s="14">
        <f>IF($A138="","",IFERROR($D138/$B138,0))</f>
        <v/>
      </c>
      <c r="L138" s="12">
        <f>IF($A138="","",$B138*$G138-$D138)</f>
        <v/>
      </c>
      <c r="M138" s="15">
        <f>IF($A138="","",IF($B138&lt;=0,"⚠ no budget on this line",IF($G138&gt;1,"⚠ percentage complete is above 100%",IF($F138&lt;0,"⚠ forecast over budget by "&amp;TEXT(-$F138,"#,##0"),IF($C138&gt;$B138,"⚠ committed above budget — the overrun is already signed",IF(AND($G138&gt;0,$K138&gt;$G138+0.1),"⚠ "&amp;TEXT($K138,"0%")&amp;" of budget spent at "&amp;TEXT($G138,"0%")&amp;" complete",IF($E138=0,"not started","on budget")))))))</f>
        <v/>
      </c>
      <c r="N138" s="10" t="n"/>
      <c r="O138" s="10" t="n"/>
      <c r="P138" s="10" t="n"/>
    </row>
    <row r="139">
      <c r="A139" s="10" t="n"/>
      <c r="B139" s="11" t="n"/>
      <c r="C139" s="12">
        <f>IF($A139="","",IF($I139&lt;&gt;"",$I139,SUMIFS(Commitments!$F$5:$F$204,Commitments!$D$5:$D$204,$A139)))</f>
        <v/>
      </c>
      <c r="D139" s="12">
        <f>IF($A139="","",IF($J139&lt;&gt;"",$J139,SUMIFS(Invoices!$F$5:$F$304,Invoices!$D$5:$D$304,$A139)))</f>
        <v/>
      </c>
      <c r="E139" s="9">
        <f>IF($A139="","",IF($H139&lt;&gt;"",$H139,MAX($C139,$D139,$B139*$G139)))</f>
        <v/>
      </c>
      <c r="F139" s="9">
        <f>IF($A139="","",$B139-$E139)</f>
        <v/>
      </c>
      <c r="G139" s="13" t="n"/>
      <c r="H139" s="11" t="n"/>
      <c r="I139" s="11" t="n"/>
      <c r="J139" s="11" t="n"/>
      <c r="K139" s="14">
        <f>IF($A139="","",IFERROR($D139/$B139,0))</f>
        <v/>
      </c>
      <c r="L139" s="12">
        <f>IF($A139="","",$B139*$G139-$D139)</f>
        <v/>
      </c>
      <c r="M139" s="15">
        <f>IF($A139="","",IF($B139&lt;=0,"⚠ no budget on this line",IF($G139&gt;1,"⚠ percentage complete is above 100%",IF($F139&lt;0,"⚠ forecast over budget by "&amp;TEXT(-$F139,"#,##0"),IF($C139&gt;$B139,"⚠ committed above budget — the overrun is already signed",IF(AND($G139&gt;0,$K139&gt;$G139+0.1),"⚠ "&amp;TEXT($K139,"0%")&amp;" of budget spent at "&amp;TEXT($G139,"0%")&amp;" complete",IF($E139=0,"not started","on budget")))))))</f>
        <v/>
      </c>
      <c r="N139" s="10" t="n"/>
      <c r="O139" s="10" t="n"/>
      <c r="P139" s="10" t="n"/>
    </row>
    <row r="140">
      <c r="A140" s="10" t="n"/>
      <c r="B140" s="11" t="n"/>
      <c r="C140" s="12">
        <f>IF($A140="","",IF($I140&lt;&gt;"",$I140,SUMIFS(Commitments!$F$5:$F$204,Commitments!$D$5:$D$204,$A140)))</f>
        <v/>
      </c>
      <c r="D140" s="12">
        <f>IF($A140="","",IF($J140&lt;&gt;"",$J140,SUMIFS(Invoices!$F$5:$F$304,Invoices!$D$5:$D$304,$A140)))</f>
        <v/>
      </c>
      <c r="E140" s="9">
        <f>IF($A140="","",IF($H140&lt;&gt;"",$H140,MAX($C140,$D140,$B140*$G140)))</f>
        <v/>
      </c>
      <c r="F140" s="9">
        <f>IF($A140="","",$B140-$E140)</f>
        <v/>
      </c>
      <c r="G140" s="13" t="n"/>
      <c r="H140" s="11" t="n"/>
      <c r="I140" s="11" t="n"/>
      <c r="J140" s="11" t="n"/>
      <c r="K140" s="14">
        <f>IF($A140="","",IFERROR($D140/$B140,0))</f>
        <v/>
      </c>
      <c r="L140" s="12">
        <f>IF($A140="","",$B140*$G140-$D140)</f>
        <v/>
      </c>
      <c r="M140" s="15">
        <f>IF($A140="","",IF($B140&lt;=0,"⚠ no budget on this line",IF($G140&gt;1,"⚠ percentage complete is above 100%",IF($F140&lt;0,"⚠ forecast over budget by "&amp;TEXT(-$F140,"#,##0"),IF($C140&gt;$B140,"⚠ committed above budget — the overrun is already signed",IF(AND($G140&gt;0,$K140&gt;$G140+0.1),"⚠ "&amp;TEXT($K140,"0%")&amp;" of budget spent at "&amp;TEXT($G140,"0%")&amp;" complete",IF($E140=0,"not started","on budget")))))))</f>
        <v/>
      </c>
      <c r="N140" s="10" t="n"/>
      <c r="O140" s="10" t="n"/>
      <c r="P140" s="10" t="n"/>
    </row>
    <row r="141">
      <c r="A141" s="10" t="n"/>
      <c r="B141" s="11" t="n"/>
      <c r="C141" s="12">
        <f>IF($A141="","",IF($I141&lt;&gt;"",$I141,SUMIFS(Commitments!$F$5:$F$204,Commitments!$D$5:$D$204,$A141)))</f>
        <v/>
      </c>
      <c r="D141" s="12">
        <f>IF($A141="","",IF($J141&lt;&gt;"",$J141,SUMIFS(Invoices!$F$5:$F$304,Invoices!$D$5:$D$304,$A141)))</f>
        <v/>
      </c>
      <c r="E141" s="9">
        <f>IF($A141="","",IF($H141&lt;&gt;"",$H141,MAX($C141,$D141,$B141*$G141)))</f>
        <v/>
      </c>
      <c r="F141" s="9">
        <f>IF($A141="","",$B141-$E141)</f>
        <v/>
      </c>
      <c r="G141" s="13" t="n"/>
      <c r="H141" s="11" t="n"/>
      <c r="I141" s="11" t="n"/>
      <c r="J141" s="11" t="n"/>
      <c r="K141" s="14">
        <f>IF($A141="","",IFERROR($D141/$B141,0))</f>
        <v/>
      </c>
      <c r="L141" s="12">
        <f>IF($A141="","",$B141*$G141-$D141)</f>
        <v/>
      </c>
      <c r="M141" s="15">
        <f>IF($A141="","",IF($B141&lt;=0,"⚠ no budget on this line",IF($G141&gt;1,"⚠ percentage complete is above 100%",IF($F141&lt;0,"⚠ forecast over budget by "&amp;TEXT(-$F141,"#,##0"),IF($C141&gt;$B141,"⚠ committed above budget — the overrun is already signed",IF(AND($G141&gt;0,$K141&gt;$G141+0.1),"⚠ "&amp;TEXT($K141,"0%")&amp;" of budget spent at "&amp;TEXT($G141,"0%")&amp;" complete",IF($E141=0,"not started","on budget")))))))</f>
        <v/>
      </c>
      <c r="N141" s="10" t="n"/>
      <c r="O141" s="10" t="n"/>
      <c r="P141" s="10" t="n"/>
    </row>
    <row r="142">
      <c r="A142" s="10" t="n"/>
      <c r="B142" s="11" t="n"/>
      <c r="C142" s="12">
        <f>IF($A142="","",IF($I142&lt;&gt;"",$I142,SUMIFS(Commitments!$F$5:$F$204,Commitments!$D$5:$D$204,$A142)))</f>
        <v/>
      </c>
      <c r="D142" s="12">
        <f>IF($A142="","",IF($J142&lt;&gt;"",$J142,SUMIFS(Invoices!$F$5:$F$304,Invoices!$D$5:$D$304,$A142)))</f>
        <v/>
      </c>
      <c r="E142" s="9">
        <f>IF($A142="","",IF($H142&lt;&gt;"",$H142,MAX($C142,$D142,$B142*$G142)))</f>
        <v/>
      </c>
      <c r="F142" s="9">
        <f>IF($A142="","",$B142-$E142)</f>
        <v/>
      </c>
      <c r="G142" s="13" t="n"/>
      <c r="H142" s="11" t="n"/>
      <c r="I142" s="11" t="n"/>
      <c r="J142" s="11" t="n"/>
      <c r="K142" s="14">
        <f>IF($A142="","",IFERROR($D142/$B142,0))</f>
        <v/>
      </c>
      <c r="L142" s="12">
        <f>IF($A142="","",$B142*$G142-$D142)</f>
        <v/>
      </c>
      <c r="M142" s="15">
        <f>IF($A142="","",IF($B142&lt;=0,"⚠ no budget on this line",IF($G142&gt;1,"⚠ percentage complete is above 100%",IF($F142&lt;0,"⚠ forecast over budget by "&amp;TEXT(-$F142,"#,##0"),IF($C142&gt;$B142,"⚠ committed above budget — the overrun is already signed",IF(AND($G142&gt;0,$K142&gt;$G142+0.1),"⚠ "&amp;TEXT($K142,"0%")&amp;" of budget spent at "&amp;TEXT($G142,"0%")&amp;" complete",IF($E142=0,"not started","on budget")))))))</f>
        <v/>
      </c>
      <c r="N142" s="10" t="n"/>
      <c r="O142" s="10" t="n"/>
      <c r="P142" s="10" t="n"/>
    </row>
    <row r="143">
      <c r="A143" s="10" t="n"/>
      <c r="B143" s="11" t="n"/>
      <c r="C143" s="12">
        <f>IF($A143="","",IF($I143&lt;&gt;"",$I143,SUMIFS(Commitments!$F$5:$F$204,Commitments!$D$5:$D$204,$A143)))</f>
        <v/>
      </c>
      <c r="D143" s="12">
        <f>IF($A143="","",IF($J143&lt;&gt;"",$J143,SUMIFS(Invoices!$F$5:$F$304,Invoices!$D$5:$D$304,$A143)))</f>
        <v/>
      </c>
      <c r="E143" s="9">
        <f>IF($A143="","",IF($H143&lt;&gt;"",$H143,MAX($C143,$D143,$B143*$G143)))</f>
        <v/>
      </c>
      <c r="F143" s="9">
        <f>IF($A143="","",$B143-$E143)</f>
        <v/>
      </c>
      <c r="G143" s="13" t="n"/>
      <c r="H143" s="11" t="n"/>
      <c r="I143" s="11" t="n"/>
      <c r="J143" s="11" t="n"/>
      <c r="K143" s="14">
        <f>IF($A143="","",IFERROR($D143/$B143,0))</f>
        <v/>
      </c>
      <c r="L143" s="12">
        <f>IF($A143="","",$B143*$G143-$D143)</f>
        <v/>
      </c>
      <c r="M143" s="15">
        <f>IF($A143="","",IF($B143&lt;=0,"⚠ no budget on this line",IF($G143&gt;1,"⚠ percentage complete is above 100%",IF($F143&lt;0,"⚠ forecast over budget by "&amp;TEXT(-$F143,"#,##0"),IF($C143&gt;$B143,"⚠ committed above budget — the overrun is already signed",IF(AND($G143&gt;0,$K143&gt;$G143+0.1),"⚠ "&amp;TEXT($K143,"0%")&amp;" of budget spent at "&amp;TEXT($G143,"0%")&amp;" complete",IF($E143=0,"not started","on budget")))))))</f>
        <v/>
      </c>
      <c r="N143" s="10" t="n"/>
      <c r="O143" s="10" t="n"/>
      <c r="P143" s="10" t="n"/>
    </row>
    <row r="144">
      <c r="A144" s="10" t="n"/>
      <c r="B144" s="11" t="n"/>
      <c r="C144" s="12">
        <f>IF($A144="","",IF($I144&lt;&gt;"",$I144,SUMIFS(Commitments!$F$5:$F$204,Commitments!$D$5:$D$204,$A144)))</f>
        <v/>
      </c>
      <c r="D144" s="12">
        <f>IF($A144="","",IF($J144&lt;&gt;"",$J144,SUMIFS(Invoices!$F$5:$F$304,Invoices!$D$5:$D$304,$A144)))</f>
        <v/>
      </c>
      <c r="E144" s="9">
        <f>IF($A144="","",IF($H144&lt;&gt;"",$H144,MAX($C144,$D144,$B144*$G144)))</f>
        <v/>
      </c>
      <c r="F144" s="9">
        <f>IF($A144="","",$B144-$E144)</f>
        <v/>
      </c>
      <c r="G144" s="13" t="n"/>
      <c r="H144" s="11" t="n"/>
      <c r="I144" s="11" t="n"/>
      <c r="J144" s="11" t="n"/>
      <c r="K144" s="14">
        <f>IF($A144="","",IFERROR($D144/$B144,0))</f>
        <v/>
      </c>
      <c r="L144" s="12">
        <f>IF($A144="","",$B144*$G144-$D144)</f>
        <v/>
      </c>
      <c r="M144" s="15">
        <f>IF($A144="","",IF($B144&lt;=0,"⚠ no budget on this line",IF($G144&gt;1,"⚠ percentage complete is above 100%",IF($F144&lt;0,"⚠ forecast over budget by "&amp;TEXT(-$F144,"#,##0"),IF($C144&gt;$B144,"⚠ committed above budget — the overrun is already signed",IF(AND($G144&gt;0,$K144&gt;$G144+0.1),"⚠ "&amp;TEXT($K144,"0%")&amp;" of budget spent at "&amp;TEXT($G144,"0%")&amp;" complete",IF($E144=0,"not started","on budget")))))))</f>
        <v/>
      </c>
      <c r="N144" s="10" t="n"/>
      <c r="O144" s="10" t="n"/>
      <c r="P144" s="10" t="n"/>
    </row>
    <row r="145">
      <c r="A145" s="10" t="n"/>
      <c r="B145" s="11" t="n"/>
      <c r="C145" s="12">
        <f>IF($A145="","",IF($I145&lt;&gt;"",$I145,SUMIFS(Commitments!$F$5:$F$204,Commitments!$D$5:$D$204,$A145)))</f>
        <v/>
      </c>
      <c r="D145" s="12">
        <f>IF($A145="","",IF($J145&lt;&gt;"",$J145,SUMIFS(Invoices!$F$5:$F$304,Invoices!$D$5:$D$304,$A145)))</f>
        <v/>
      </c>
      <c r="E145" s="9">
        <f>IF($A145="","",IF($H145&lt;&gt;"",$H145,MAX($C145,$D145,$B145*$G145)))</f>
        <v/>
      </c>
      <c r="F145" s="9">
        <f>IF($A145="","",$B145-$E145)</f>
        <v/>
      </c>
      <c r="G145" s="13" t="n"/>
      <c r="H145" s="11" t="n"/>
      <c r="I145" s="11" t="n"/>
      <c r="J145" s="11" t="n"/>
      <c r="K145" s="14">
        <f>IF($A145="","",IFERROR($D145/$B145,0))</f>
        <v/>
      </c>
      <c r="L145" s="12">
        <f>IF($A145="","",$B145*$G145-$D145)</f>
        <v/>
      </c>
      <c r="M145" s="15">
        <f>IF($A145="","",IF($B145&lt;=0,"⚠ no budget on this line",IF($G145&gt;1,"⚠ percentage complete is above 100%",IF($F145&lt;0,"⚠ forecast over budget by "&amp;TEXT(-$F145,"#,##0"),IF($C145&gt;$B145,"⚠ committed above budget — the overrun is already signed",IF(AND($G145&gt;0,$K145&gt;$G145+0.1),"⚠ "&amp;TEXT($K145,"0%")&amp;" of budget spent at "&amp;TEXT($G145,"0%")&amp;" complete",IF($E145=0,"not started","on budget")))))))</f>
        <v/>
      </c>
      <c r="N145" s="10" t="n"/>
      <c r="O145" s="10" t="n"/>
      <c r="P145" s="10" t="n"/>
    </row>
    <row r="146">
      <c r="A146" s="10" t="n"/>
      <c r="B146" s="11" t="n"/>
      <c r="C146" s="12">
        <f>IF($A146="","",IF($I146&lt;&gt;"",$I146,SUMIFS(Commitments!$F$5:$F$204,Commitments!$D$5:$D$204,$A146)))</f>
        <v/>
      </c>
      <c r="D146" s="12">
        <f>IF($A146="","",IF($J146&lt;&gt;"",$J146,SUMIFS(Invoices!$F$5:$F$304,Invoices!$D$5:$D$304,$A146)))</f>
        <v/>
      </c>
      <c r="E146" s="9">
        <f>IF($A146="","",IF($H146&lt;&gt;"",$H146,MAX($C146,$D146,$B146*$G146)))</f>
        <v/>
      </c>
      <c r="F146" s="9">
        <f>IF($A146="","",$B146-$E146)</f>
        <v/>
      </c>
      <c r="G146" s="13" t="n"/>
      <c r="H146" s="11" t="n"/>
      <c r="I146" s="11" t="n"/>
      <c r="J146" s="11" t="n"/>
      <c r="K146" s="14">
        <f>IF($A146="","",IFERROR($D146/$B146,0))</f>
        <v/>
      </c>
      <c r="L146" s="12">
        <f>IF($A146="","",$B146*$G146-$D146)</f>
        <v/>
      </c>
      <c r="M146" s="15">
        <f>IF($A146="","",IF($B146&lt;=0,"⚠ no budget on this line",IF($G146&gt;1,"⚠ percentage complete is above 100%",IF($F146&lt;0,"⚠ forecast over budget by "&amp;TEXT(-$F146,"#,##0"),IF($C146&gt;$B146,"⚠ committed above budget — the overrun is already signed",IF(AND($G146&gt;0,$K146&gt;$G146+0.1),"⚠ "&amp;TEXT($K146,"0%")&amp;" of budget spent at "&amp;TEXT($G146,"0%")&amp;" complete",IF($E146=0,"not started","on budget")))))))</f>
        <v/>
      </c>
      <c r="N146" s="10" t="n"/>
      <c r="O146" s="10" t="n"/>
      <c r="P146" s="10" t="n"/>
    </row>
    <row r="147">
      <c r="A147" s="10" t="n"/>
      <c r="B147" s="11" t="n"/>
      <c r="C147" s="12">
        <f>IF($A147="","",IF($I147&lt;&gt;"",$I147,SUMIFS(Commitments!$F$5:$F$204,Commitments!$D$5:$D$204,$A147)))</f>
        <v/>
      </c>
      <c r="D147" s="12">
        <f>IF($A147="","",IF($J147&lt;&gt;"",$J147,SUMIFS(Invoices!$F$5:$F$304,Invoices!$D$5:$D$304,$A147)))</f>
        <v/>
      </c>
      <c r="E147" s="9">
        <f>IF($A147="","",IF($H147&lt;&gt;"",$H147,MAX($C147,$D147,$B147*$G147)))</f>
        <v/>
      </c>
      <c r="F147" s="9">
        <f>IF($A147="","",$B147-$E147)</f>
        <v/>
      </c>
      <c r="G147" s="13" t="n"/>
      <c r="H147" s="11" t="n"/>
      <c r="I147" s="11" t="n"/>
      <c r="J147" s="11" t="n"/>
      <c r="K147" s="14">
        <f>IF($A147="","",IFERROR($D147/$B147,0))</f>
        <v/>
      </c>
      <c r="L147" s="12">
        <f>IF($A147="","",$B147*$G147-$D147)</f>
        <v/>
      </c>
      <c r="M147" s="15">
        <f>IF($A147="","",IF($B147&lt;=0,"⚠ no budget on this line",IF($G147&gt;1,"⚠ percentage complete is above 100%",IF($F147&lt;0,"⚠ forecast over budget by "&amp;TEXT(-$F147,"#,##0"),IF($C147&gt;$B147,"⚠ committed above budget — the overrun is already signed",IF(AND($G147&gt;0,$K147&gt;$G147+0.1),"⚠ "&amp;TEXT($K147,"0%")&amp;" of budget spent at "&amp;TEXT($G147,"0%")&amp;" complete",IF($E147=0,"not started","on budget")))))))</f>
        <v/>
      </c>
      <c r="N147" s="10" t="n"/>
      <c r="O147" s="10" t="n"/>
      <c r="P147" s="10" t="n"/>
    </row>
    <row r="148">
      <c r="A148" s="10" t="n"/>
      <c r="B148" s="11" t="n"/>
      <c r="C148" s="12">
        <f>IF($A148="","",IF($I148&lt;&gt;"",$I148,SUMIFS(Commitments!$F$5:$F$204,Commitments!$D$5:$D$204,$A148)))</f>
        <v/>
      </c>
      <c r="D148" s="12">
        <f>IF($A148="","",IF($J148&lt;&gt;"",$J148,SUMIFS(Invoices!$F$5:$F$304,Invoices!$D$5:$D$304,$A148)))</f>
        <v/>
      </c>
      <c r="E148" s="9">
        <f>IF($A148="","",IF($H148&lt;&gt;"",$H148,MAX($C148,$D148,$B148*$G148)))</f>
        <v/>
      </c>
      <c r="F148" s="9">
        <f>IF($A148="","",$B148-$E148)</f>
        <v/>
      </c>
      <c r="G148" s="13" t="n"/>
      <c r="H148" s="11" t="n"/>
      <c r="I148" s="11" t="n"/>
      <c r="J148" s="11" t="n"/>
      <c r="K148" s="14">
        <f>IF($A148="","",IFERROR($D148/$B148,0))</f>
        <v/>
      </c>
      <c r="L148" s="12">
        <f>IF($A148="","",$B148*$G148-$D148)</f>
        <v/>
      </c>
      <c r="M148" s="15">
        <f>IF($A148="","",IF($B148&lt;=0,"⚠ no budget on this line",IF($G148&gt;1,"⚠ percentage complete is above 100%",IF($F148&lt;0,"⚠ forecast over budget by "&amp;TEXT(-$F148,"#,##0"),IF($C148&gt;$B148,"⚠ committed above budget — the overrun is already signed",IF(AND($G148&gt;0,$K148&gt;$G148+0.1),"⚠ "&amp;TEXT($K148,"0%")&amp;" of budget spent at "&amp;TEXT($G148,"0%")&amp;" complete",IF($E148=0,"not started","on budget")))))))</f>
        <v/>
      </c>
      <c r="N148" s="10" t="n"/>
      <c r="O148" s="10" t="n"/>
      <c r="P148" s="10" t="n"/>
    </row>
    <row r="149">
      <c r="A149" s="10" t="n"/>
      <c r="B149" s="11" t="n"/>
      <c r="C149" s="12">
        <f>IF($A149="","",IF($I149&lt;&gt;"",$I149,SUMIFS(Commitments!$F$5:$F$204,Commitments!$D$5:$D$204,$A149)))</f>
        <v/>
      </c>
      <c r="D149" s="12">
        <f>IF($A149="","",IF($J149&lt;&gt;"",$J149,SUMIFS(Invoices!$F$5:$F$304,Invoices!$D$5:$D$304,$A149)))</f>
        <v/>
      </c>
      <c r="E149" s="9">
        <f>IF($A149="","",IF($H149&lt;&gt;"",$H149,MAX($C149,$D149,$B149*$G149)))</f>
        <v/>
      </c>
      <c r="F149" s="9">
        <f>IF($A149="","",$B149-$E149)</f>
        <v/>
      </c>
      <c r="G149" s="13" t="n"/>
      <c r="H149" s="11" t="n"/>
      <c r="I149" s="11" t="n"/>
      <c r="J149" s="11" t="n"/>
      <c r="K149" s="14">
        <f>IF($A149="","",IFERROR($D149/$B149,0))</f>
        <v/>
      </c>
      <c r="L149" s="12">
        <f>IF($A149="","",$B149*$G149-$D149)</f>
        <v/>
      </c>
      <c r="M149" s="15">
        <f>IF($A149="","",IF($B149&lt;=0,"⚠ no budget on this line",IF($G149&gt;1,"⚠ percentage complete is above 100%",IF($F149&lt;0,"⚠ forecast over budget by "&amp;TEXT(-$F149,"#,##0"),IF($C149&gt;$B149,"⚠ committed above budget — the overrun is already signed",IF(AND($G149&gt;0,$K149&gt;$G149+0.1),"⚠ "&amp;TEXT($K149,"0%")&amp;" of budget spent at "&amp;TEXT($G149,"0%")&amp;" complete",IF($E149=0,"not started","on budget")))))))</f>
        <v/>
      </c>
      <c r="N149" s="10" t="n"/>
      <c r="O149" s="10" t="n"/>
      <c r="P149" s="10" t="n"/>
    </row>
    <row r="150">
      <c r="A150" s="10" t="n"/>
      <c r="B150" s="11" t="n"/>
      <c r="C150" s="12">
        <f>IF($A150="","",IF($I150&lt;&gt;"",$I150,SUMIFS(Commitments!$F$5:$F$204,Commitments!$D$5:$D$204,$A150)))</f>
        <v/>
      </c>
      <c r="D150" s="12">
        <f>IF($A150="","",IF($J150&lt;&gt;"",$J150,SUMIFS(Invoices!$F$5:$F$304,Invoices!$D$5:$D$304,$A150)))</f>
        <v/>
      </c>
      <c r="E150" s="9">
        <f>IF($A150="","",IF($H150&lt;&gt;"",$H150,MAX($C150,$D150,$B150*$G150)))</f>
        <v/>
      </c>
      <c r="F150" s="9">
        <f>IF($A150="","",$B150-$E150)</f>
        <v/>
      </c>
      <c r="G150" s="13" t="n"/>
      <c r="H150" s="11" t="n"/>
      <c r="I150" s="11" t="n"/>
      <c r="J150" s="11" t="n"/>
      <c r="K150" s="14">
        <f>IF($A150="","",IFERROR($D150/$B150,0))</f>
        <v/>
      </c>
      <c r="L150" s="12">
        <f>IF($A150="","",$B150*$G150-$D150)</f>
        <v/>
      </c>
      <c r="M150" s="15">
        <f>IF($A150="","",IF($B150&lt;=0,"⚠ no budget on this line",IF($G150&gt;1,"⚠ percentage complete is above 100%",IF($F150&lt;0,"⚠ forecast over budget by "&amp;TEXT(-$F150,"#,##0"),IF($C150&gt;$B150,"⚠ committed above budget — the overrun is already signed",IF(AND($G150&gt;0,$K150&gt;$G150+0.1),"⚠ "&amp;TEXT($K150,"0%")&amp;" of budget spent at "&amp;TEXT($G150,"0%")&amp;" complete",IF($E150=0,"not started","on budget")))))))</f>
        <v/>
      </c>
      <c r="N150" s="10" t="n"/>
      <c r="O150" s="10" t="n"/>
      <c r="P150" s="10" t="n"/>
    </row>
    <row r="151">
      <c r="A151" s="10" t="n"/>
      <c r="B151" s="11" t="n"/>
      <c r="C151" s="12">
        <f>IF($A151="","",IF($I151&lt;&gt;"",$I151,SUMIFS(Commitments!$F$5:$F$204,Commitments!$D$5:$D$204,$A151)))</f>
        <v/>
      </c>
      <c r="D151" s="12">
        <f>IF($A151="","",IF($J151&lt;&gt;"",$J151,SUMIFS(Invoices!$F$5:$F$304,Invoices!$D$5:$D$304,$A151)))</f>
        <v/>
      </c>
      <c r="E151" s="9">
        <f>IF($A151="","",IF($H151&lt;&gt;"",$H151,MAX($C151,$D151,$B151*$G151)))</f>
        <v/>
      </c>
      <c r="F151" s="9">
        <f>IF($A151="","",$B151-$E151)</f>
        <v/>
      </c>
      <c r="G151" s="13" t="n"/>
      <c r="H151" s="11" t="n"/>
      <c r="I151" s="11" t="n"/>
      <c r="J151" s="11" t="n"/>
      <c r="K151" s="14">
        <f>IF($A151="","",IFERROR($D151/$B151,0))</f>
        <v/>
      </c>
      <c r="L151" s="12">
        <f>IF($A151="","",$B151*$G151-$D151)</f>
        <v/>
      </c>
      <c r="M151" s="15">
        <f>IF($A151="","",IF($B151&lt;=0,"⚠ no budget on this line",IF($G151&gt;1,"⚠ percentage complete is above 100%",IF($F151&lt;0,"⚠ forecast over budget by "&amp;TEXT(-$F151,"#,##0"),IF($C151&gt;$B151,"⚠ committed above budget — the overrun is already signed",IF(AND($G151&gt;0,$K151&gt;$G151+0.1),"⚠ "&amp;TEXT($K151,"0%")&amp;" of budget spent at "&amp;TEXT($G151,"0%")&amp;" complete",IF($E151=0,"not started","on budget")))))))</f>
        <v/>
      </c>
      <c r="N151" s="10" t="n"/>
      <c r="O151" s="10" t="n"/>
      <c r="P151" s="10" t="n"/>
    </row>
    <row r="152">
      <c r="A152" s="10" t="n"/>
      <c r="B152" s="11" t="n"/>
      <c r="C152" s="12">
        <f>IF($A152="","",IF($I152&lt;&gt;"",$I152,SUMIFS(Commitments!$F$5:$F$204,Commitments!$D$5:$D$204,$A152)))</f>
        <v/>
      </c>
      <c r="D152" s="12">
        <f>IF($A152="","",IF($J152&lt;&gt;"",$J152,SUMIFS(Invoices!$F$5:$F$304,Invoices!$D$5:$D$304,$A152)))</f>
        <v/>
      </c>
      <c r="E152" s="9">
        <f>IF($A152="","",IF($H152&lt;&gt;"",$H152,MAX($C152,$D152,$B152*$G152)))</f>
        <v/>
      </c>
      <c r="F152" s="9">
        <f>IF($A152="","",$B152-$E152)</f>
        <v/>
      </c>
      <c r="G152" s="13" t="n"/>
      <c r="H152" s="11" t="n"/>
      <c r="I152" s="11" t="n"/>
      <c r="J152" s="11" t="n"/>
      <c r="K152" s="14">
        <f>IF($A152="","",IFERROR($D152/$B152,0))</f>
        <v/>
      </c>
      <c r="L152" s="12">
        <f>IF($A152="","",$B152*$G152-$D152)</f>
        <v/>
      </c>
      <c r="M152" s="15">
        <f>IF($A152="","",IF($B152&lt;=0,"⚠ no budget on this line",IF($G152&gt;1,"⚠ percentage complete is above 100%",IF($F152&lt;0,"⚠ forecast over budget by "&amp;TEXT(-$F152,"#,##0"),IF($C152&gt;$B152,"⚠ committed above budget — the overrun is already signed",IF(AND($G152&gt;0,$K152&gt;$G152+0.1),"⚠ "&amp;TEXT($K152,"0%")&amp;" of budget spent at "&amp;TEXT($G152,"0%")&amp;" complete",IF($E152=0,"not started","on budget")))))))</f>
        <v/>
      </c>
      <c r="N152" s="10" t="n"/>
      <c r="O152" s="10" t="n"/>
      <c r="P152" s="10" t="n"/>
    </row>
    <row r="153">
      <c r="A153" s="10" t="n"/>
      <c r="B153" s="11" t="n"/>
      <c r="C153" s="12">
        <f>IF($A153="","",IF($I153&lt;&gt;"",$I153,SUMIFS(Commitments!$F$5:$F$204,Commitments!$D$5:$D$204,$A153)))</f>
        <v/>
      </c>
      <c r="D153" s="12">
        <f>IF($A153="","",IF($J153&lt;&gt;"",$J153,SUMIFS(Invoices!$F$5:$F$304,Invoices!$D$5:$D$304,$A153)))</f>
        <v/>
      </c>
      <c r="E153" s="9">
        <f>IF($A153="","",IF($H153&lt;&gt;"",$H153,MAX($C153,$D153,$B153*$G153)))</f>
        <v/>
      </c>
      <c r="F153" s="9">
        <f>IF($A153="","",$B153-$E153)</f>
        <v/>
      </c>
      <c r="G153" s="13" t="n"/>
      <c r="H153" s="11" t="n"/>
      <c r="I153" s="11" t="n"/>
      <c r="J153" s="11" t="n"/>
      <c r="K153" s="14">
        <f>IF($A153="","",IFERROR($D153/$B153,0))</f>
        <v/>
      </c>
      <c r="L153" s="12">
        <f>IF($A153="","",$B153*$G153-$D153)</f>
        <v/>
      </c>
      <c r="M153" s="15">
        <f>IF($A153="","",IF($B153&lt;=0,"⚠ no budget on this line",IF($G153&gt;1,"⚠ percentage complete is above 100%",IF($F153&lt;0,"⚠ forecast over budget by "&amp;TEXT(-$F153,"#,##0"),IF($C153&gt;$B153,"⚠ committed above budget — the overrun is already signed",IF(AND($G153&gt;0,$K153&gt;$G153+0.1),"⚠ "&amp;TEXT($K153,"0%")&amp;" of budget spent at "&amp;TEXT($G153,"0%")&amp;" complete",IF($E153=0,"not started","on budget")))))))</f>
        <v/>
      </c>
      <c r="N153" s="10" t="n"/>
      <c r="O153" s="10" t="n"/>
      <c r="P153" s="10" t="n"/>
    </row>
    <row r="154">
      <c r="A154" s="10" t="n"/>
      <c r="B154" s="11" t="n"/>
      <c r="C154" s="12">
        <f>IF($A154="","",IF($I154&lt;&gt;"",$I154,SUMIFS(Commitments!$F$5:$F$204,Commitments!$D$5:$D$204,$A154)))</f>
        <v/>
      </c>
      <c r="D154" s="12">
        <f>IF($A154="","",IF($J154&lt;&gt;"",$J154,SUMIFS(Invoices!$F$5:$F$304,Invoices!$D$5:$D$304,$A154)))</f>
        <v/>
      </c>
      <c r="E154" s="9">
        <f>IF($A154="","",IF($H154&lt;&gt;"",$H154,MAX($C154,$D154,$B154*$G154)))</f>
        <v/>
      </c>
      <c r="F154" s="9">
        <f>IF($A154="","",$B154-$E154)</f>
        <v/>
      </c>
      <c r="G154" s="13" t="n"/>
      <c r="H154" s="11" t="n"/>
      <c r="I154" s="11" t="n"/>
      <c r="J154" s="11" t="n"/>
      <c r="K154" s="14">
        <f>IF($A154="","",IFERROR($D154/$B154,0))</f>
        <v/>
      </c>
      <c r="L154" s="12">
        <f>IF($A154="","",$B154*$G154-$D154)</f>
        <v/>
      </c>
      <c r="M154" s="15">
        <f>IF($A154="","",IF($B154&lt;=0,"⚠ no budget on this line",IF($G154&gt;1,"⚠ percentage complete is above 100%",IF($F154&lt;0,"⚠ forecast over budget by "&amp;TEXT(-$F154,"#,##0"),IF($C154&gt;$B154,"⚠ committed above budget — the overrun is already signed",IF(AND($G154&gt;0,$K154&gt;$G154+0.1),"⚠ "&amp;TEXT($K154,"0%")&amp;" of budget spent at "&amp;TEXT($G154,"0%")&amp;" complete",IF($E154=0,"not started","on budget")))))))</f>
        <v/>
      </c>
      <c r="N154" s="10" t="n"/>
      <c r="O154" s="10" t="n"/>
      <c r="P154" s="10" t="n"/>
    </row>
    <row r="155">
      <c r="A155" s="10" t="n"/>
      <c r="B155" s="11" t="n"/>
      <c r="C155" s="12">
        <f>IF($A155="","",IF($I155&lt;&gt;"",$I155,SUMIFS(Commitments!$F$5:$F$204,Commitments!$D$5:$D$204,$A155)))</f>
        <v/>
      </c>
      <c r="D155" s="12">
        <f>IF($A155="","",IF($J155&lt;&gt;"",$J155,SUMIFS(Invoices!$F$5:$F$304,Invoices!$D$5:$D$304,$A155)))</f>
        <v/>
      </c>
      <c r="E155" s="9">
        <f>IF($A155="","",IF($H155&lt;&gt;"",$H155,MAX($C155,$D155,$B155*$G155)))</f>
        <v/>
      </c>
      <c r="F155" s="9">
        <f>IF($A155="","",$B155-$E155)</f>
        <v/>
      </c>
      <c r="G155" s="13" t="n"/>
      <c r="H155" s="11" t="n"/>
      <c r="I155" s="11" t="n"/>
      <c r="J155" s="11" t="n"/>
      <c r="K155" s="14">
        <f>IF($A155="","",IFERROR($D155/$B155,0))</f>
        <v/>
      </c>
      <c r="L155" s="12">
        <f>IF($A155="","",$B155*$G155-$D155)</f>
        <v/>
      </c>
      <c r="M155" s="15">
        <f>IF($A155="","",IF($B155&lt;=0,"⚠ no budget on this line",IF($G155&gt;1,"⚠ percentage complete is above 100%",IF($F155&lt;0,"⚠ forecast over budget by "&amp;TEXT(-$F155,"#,##0"),IF($C155&gt;$B155,"⚠ committed above budget — the overrun is already signed",IF(AND($G155&gt;0,$K155&gt;$G155+0.1),"⚠ "&amp;TEXT($K155,"0%")&amp;" of budget spent at "&amp;TEXT($G155,"0%")&amp;" complete",IF($E155=0,"not started","on budget")))))))</f>
        <v/>
      </c>
      <c r="N155" s="10" t="n"/>
      <c r="O155" s="10" t="n"/>
      <c r="P155" s="10" t="n"/>
    </row>
    <row r="156">
      <c r="A156" s="10" t="n"/>
      <c r="B156" s="11" t="n"/>
      <c r="C156" s="12">
        <f>IF($A156="","",IF($I156&lt;&gt;"",$I156,SUMIFS(Commitments!$F$5:$F$204,Commitments!$D$5:$D$204,$A156)))</f>
        <v/>
      </c>
      <c r="D156" s="12">
        <f>IF($A156="","",IF($J156&lt;&gt;"",$J156,SUMIFS(Invoices!$F$5:$F$304,Invoices!$D$5:$D$304,$A156)))</f>
        <v/>
      </c>
      <c r="E156" s="9">
        <f>IF($A156="","",IF($H156&lt;&gt;"",$H156,MAX($C156,$D156,$B156*$G156)))</f>
        <v/>
      </c>
      <c r="F156" s="9">
        <f>IF($A156="","",$B156-$E156)</f>
        <v/>
      </c>
      <c r="G156" s="13" t="n"/>
      <c r="H156" s="11" t="n"/>
      <c r="I156" s="11" t="n"/>
      <c r="J156" s="11" t="n"/>
      <c r="K156" s="14">
        <f>IF($A156="","",IFERROR($D156/$B156,0))</f>
        <v/>
      </c>
      <c r="L156" s="12">
        <f>IF($A156="","",$B156*$G156-$D156)</f>
        <v/>
      </c>
      <c r="M156" s="15">
        <f>IF($A156="","",IF($B156&lt;=0,"⚠ no budget on this line",IF($G156&gt;1,"⚠ percentage complete is above 100%",IF($F156&lt;0,"⚠ forecast over budget by "&amp;TEXT(-$F156,"#,##0"),IF($C156&gt;$B156,"⚠ committed above budget — the overrun is already signed",IF(AND($G156&gt;0,$K156&gt;$G156+0.1),"⚠ "&amp;TEXT($K156,"0%")&amp;" of budget spent at "&amp;TEXT($G156,"0%")&amp;" complete",IF($E156=0,"not started","on budget")))))))</f>
        <v/>
      </c>
      <c r="N156" s="10" t="n"/>
      <c r="O156" s="10" t="n"/>
      <c r="P156" s="10" t="n"/>
    </row>
    <row r="157">
      <c r="A157" s="10" t="n"/>
      <c r="B157" s="11" t="n"/>
      <c r="C157" s="12">
        <f>IF($A157="","",IF($I157&lt;&gt;"",$I157,SUMIFS(Commitments!$F$5:$F$204,Commitments!$D$5:$D$204,$A157)))</f>
        <v/>
      </c>
      <c r="D157" s="12">
        <f>IF($A157="","",IF($J157&lt;&gt;"",$J157,SUMIFS(Invoices!$F$5:$F$304,Invoices!$D$5:$D$304,$A157)))</f>
        <v/>
      </c>
      <c r="E157" s="9">
        <f>IF($A157="","",IF($H157&lt;&gt;"",$H157,MAX($C157,$D157,$B157*$G157)))</f>
        <v/>
      </c>
      <c r="F157" s="9">
        <f>IF($A157="","",$B157-$E157)</f>
        <v/>
      </c>
      <c r="G157" s="13" t="n"/>
      <c r="H157" s="11" t="n"/>
      <c r="I157" s="11" t="n"/>
      <c r="J157" s="11" t="n"/>
      <c r="K157" s="14">
        <f>IF($A157="","",IFERROR($D157/$B157,0))</f>
        <v/>
      </c>
      <c r="L157" s="12">
        <f>IF($A157="","",$B157*$G157-$D157)</f>
        <v/>
      </c>
      <c r="M157" s="15">
        <f>IF($A157="","",IF($B157&lt;=0,"⚠ no budget on this line",IF($G157&gt;1,"⚠ percentage complete is above 100%",IF($F157&lt;0,"⚠ forecast over budget by "&amp;TEXT(-$F157,"#,##0"),IF($C157&gt;$B157,"⚠ committed above budget — the overrun is already signed",IF(AND($G157&gt;0,$K157&gt;$G157+0.1),"⚠ "&amp;TEXT($K157,"0%")&amp;" of budget spent at "&amp;TEXT($G157,"0%")&amp;" complete",IF($E157=0,"not started","on budget")))))))</f>
        <v/>
      </c>
      <c r="N157" s="10" t="n"/>
      <c r="O157" s="10" t="n"/>
      <c r="P157" s="10" t="n"/>
    </row>
    <row r="158">
      <c r="A158" s="10" t="n"/>
      <c r="B158" s="11" t="n"/>
      <c r="C158" s="12">
        <f>IF($A158="","",IF($I158&lt;&gt;"",$I158,SUMIFS(Commitments!$F$5:$F$204,Commitments!$D$5:$D$204,$A158)))</f>
        <v/>
      </c>
      <c r="D158" s="12">
        <f>IF($A158="","",IF($J158&lt;&gt;"",$J158,SUMIFS(Invoices!$F$5:$F$304,Invoices!$D$5:$D$304,$A158)))</f>
        <v/>
      </c>
      <c r="E158" s="9">
        <f>IF($A158="","",IF($H158&lt;&gt;"",$H158,MAX($C158,$D158,$B158*$G158)))</f>
        <v/>
      </c>
      <c r="F158" s="9">
        <f>IF($A158="","",$B158-$E158)</f>
        <v/>
      </c>
      <c r="G158" s="13" t="n"/>
      <c r="H158" s="11" t="n"/>
      <c r="I158" s="11" t="n"/>
      <c r="J158" s="11" t="n"/>
      <c r="K158" s="14">
        <f>IF($A158="","",IFERROR($D158/$B158,0))</f>
        <v/>
      </c>
      <c r="L158" s="12">
        <f>IF($A158="","",$B158*$G158-$D158)</f>
        <v/>
      </c>
      <c r="M158" s="15">
        <f>IF($A158="","",IF($B158&lt;=0,"⚠ no budget on this line",IF($G158&gt;1,"⚠ percentage complete is above 100%",IF($F158&lt;0,"⚠ forecast over budget by "&amp;TEXT(-$F158,"#,##0"),IF($C158&gt;$B158,"⚠ committed above budget — the overrun is already signed",IF(AND($G158&gt;0,$K158&gt;$G158+0.1),"⚠ "&amp;TEXT($K158,"0%")&amp;" of budget spent at "&amp;TEXT($G158,"0%")&amp;" complete",IF($E158=0,"not started","on budget")))))))</f>
        <v/>
      </c>
      <c r="N158" s="10" t="n"/>
      <c r="O158" s="10" t="n"/>
      <c r="P158" s="10" t="n"/>
    </row>
    <row r="159">
      <c r="A159" s="10" t="n"/>
      <c r="B159" s="11" t="n"/>
      <c r="C159" s="12">
        <f>IF($A159="","",IF($I159&lt;&gt;"",$I159,SUMIFS(Commitments!$F$5:$F$204,Commitments!$D$5:$D$204,$A159)))</f>
        <v/>
      </c>
      <c r="D159" s="12">
        <f>IF($A159="","",IF($J159&lt;&gt;"",$J159,SUMIFS(Invoices!$F$5:$F$304,Invoices!$D$5:$D$304,$A159)))</f>
        <v/>
      </c>
      <c r="E159" s="9">
        <f>IF($A159="","",IF($H159&lt;&gt;"",$H159,MAX($C159,$D159,$B159*$G159)))</f>
        <v/>
      </c>
      <c r="F159" s="9">
        <f>IF($A159="","",$B159-$E159)</f>
        <v/>
      </c>
      <c r="G159" s="13" t="n"/>
      <c r="H159" s="11" t="n"/>
      <c r="I159" s="11" t="n"/>
      <c r="J159" s="11" t="n"/>
      <c r="K159" s="14">
        <f>IF($A159="","",IFERROR($D159/$B159,0))</f>
        <v/>
      </c>
      <c r="L159" s="12">
        <f>IF($A159="","",$B159*$G159-$D159)</f>
        <v/>
      </c>
      <c r="M159" s="15">
        <f>IF($A159="","",IF($B159&lt;=0,"⚠ no budget on this line",IF($G159&gt;1,"⚠ percentage complete is above 100%",IF($F159&lt;0,"⚠ forecast over budget by "&amp;TEXT(-$F159,"#,##0"),IF($C159&gt;$B159,"⚠ committed above budget — the overrun is already signed",IF(AND($G159&gt;0,$K159&gt;$G159+0.1),"⚠ "&amp;TEXT($K159,"0%")&amp;" of budget spent at "&amp;TEXT($G159,"0%")&amp;" complete",IF($E159=0,"not started","on budget")))))))</f>
        <v/>
      </c>
      <c r="N159" s="10" t="n"/>
      <c r="O159" s="10" t="n"/>
      <c r="P159" s="10" t="n"/>
    </row>
    <row r="160">
      <c r="A160" s="10" t="n"/>
      <c r="B160" s="11" t="n"/>
      <c r="C160" s="12">
        <f>IF($A160="","",IF($I160&lt;&gt;"",$I160,SUMIFS(Commitments!$F$5:$F$204,Commitments!$D$5:$D$204,$A160)))</f>
        <v/>
      </c>
      <c r="D160" s="12">
        <f>IF($A160="","",IF($J160&lt;&gt;"",$J160,SUMIFS(Invoices!$F$5:$F$304,Invoices!$D$5:$D$304,$A160)))</f>
        <v/>
      </c>
      <c r="E160" s="9">
        <f>IF($A160="","",IF($H160&lt;&gt;"",$H160,MAX($C160,$D160,$B160*$G160)))</f>
        <v/>
      </c>
      <c r="F160" s="9">
        <f>IF($A160="","",$B160-$E160)</f>
        <v/>
      </c>
      <c r="G160" s="13" t="n"/>
      <c r="H160" s="11" t="n"/>
      <c r="I160" s="11" t="n"/>
      <c r="J160" s="11" t="n"/>
      <c r="K160" s="14">
        <f>IF($A160="","",IFERROR($D160/$B160,0))</f>
        <v/>
      </c>
      <c r="L160" s="12">
        <f>IF($A160="","",$B160*$G160-$D160)</f>
        <v/>
      </c>
      <c r="M160" s="15">
        <f>IF($A160="","",IF($B160&lt;=0,"⚠ no budget on this line",IF($G160&gt;1,"⚠ percentage complete is above 100%",IF($F160&lt;0,"⚠ forecast over budget by "&amp;TEXT(-$F160,"#,##0"),IF($C160&gt;$B160,"⚠ committed above budget — the overrun is already signed",IF(AND($G160&gt;0,$K160&gt;$G160+0.1),"⚠ "&amp;TEXT($K160,"0%")&amp;" of budget spent at "&amp;TEXT($G160,"0%")&amp;" complete",IF($E160=0,"not started","on budget")))))))</f>
        <v/>
      </c>
      <c r="N160" s="10" t="n"/>
      <c r="O160" s="10" t="n"/>
      <c r="P160" s="10" t="n"/>
    </row>
    <row r="161">
      <c r="A161" s="10" t="n"/>
      <c r="B161" s="11" t="n"/>
      <c r="C161" s="12">
        <f>IF($A161="","",IF($I161&lt;&gt;"",$I161,SUMIFS(Commitments!$F$5:$F$204,Commitments!$D$5:$D$204,$A161)))</f>
        <v/>
      </c>
      <c r="D161" s="12">
        <f>IF($A161="","",IF($J161&lt;&gt;"",$J161,SUMIFS(Invoices!$F$5:$F$304,Invoices!$D$5:$D$304,$A161)))</f>
        <v/>
      </c>
      <c r="E161" s="9">
        <f>IF($A161="","",IF($H161&lt;&gt;"",$H161,MAX($C161,$D161,$B161*$G161)))</f>
        <v/>
      </c>
      <c r="F161" s="9">
        <f>IF($A161="","",$B161-$E161)</f>
        <v/>
      </c>
      <c r="G161" s="13" t="n"/>
      <c r="H161" s="11" t="n"/>
      <c r="I161" s="11" t="n"/>
      <c r="J161" s="11" t="n"/>
      <c r="K161" s="14">
        <f>IF($A161="","",IFERROR($D161/$B161,0))</f>
        <v/>
      </c>
      <c r="L161" s="12">
        <f>IF($A161="","",$B161*$G161-$D161)</f>
        <v/>
      </c>
      <c r="M161" s="15">
        <f>IF($A161="","",IF($B161&lt;=0,"⚠ no budget on this line",IF($G161&gt;1,"⚠ percentage complete is above 100%",IF($F161&lt;0,"⚠ forecast over budget by "&amp;TEXT(-$F161,"#,##0"),IF($C161&gt;$B161,"⚠ committed above budget — the overrun is already signed",IF(AND($G161&gt;0,$K161&gt;$G161+0.1),"⚠ "&amp;TEXT($K161,"0%")&amp;" of budget spent at "&amp;TEXT($G161,"0%")&amp;" complete",IF($E161=0,"not started","on budget")))))))</f>
        <v/>
      </c>
      <c r="N161" s="10" t="n"/>
      <c r="O161" s="10" t="n"/>
      <c r="P161" s="10" t="n"/>
    </row>
    <row r="162">
      <c r="A162" s="10" t="n"/>
      <c r="B162" s="11" t="n"/>
      <c r="C162" s="12">
        <f>IF($A162="","",IF($I162&lt;&gt;"",$I162,SUMIFS(Commitments!$F$5:$F$204,Commitments!$D$5:$D$204,$A162)))</f>
        <v/>
      </c>
      <c r="D162" s="12">
        <f>IF($A162="","",IF($J162&lt;&gt;"",$J162,SUMIFS(Invoices!$F$5:$F$304,Invoices!$D$5:$D$304,$A162)))</f>
        <v/>
      </c>
      <c r="E162" s="9">
        <f>IF($A162="","",IF($H162&lt;&gt;"",$H162,MAX($C162,$D162,$B162*$G162)))</f>
        <v/>
      </c>
      <c r="F162" s="9">
        <f>IF($A162="","",$B162-$E162)</f>
        <v/>
      </c>
      <c r="G162" s="13" t="n"/>
      <c r="H162" s="11" t="n"/>
      <c r="I162" s="11" t="n"/>
      <c r="J162" s="11" t="n"/>
      <c r="K162" s="14">
        <f>IF($A162="","",IFERROR($D162/$B162,0))</f>
        <v/>
      </c>
      <c r="L162" s="12">
        <f>IF($A162="","",$B162*$G162-$D162)</f>
        <v/>
      </c>
      <c r="M162" s="15">
        <f>IF($A162="","",IF($B162&lt;=0,"⚠ no budget on this line",IF($G162&gt;1,"⚠ percentage complete is above 100%",IF($F162&lt;0,"⚠ forecast over budget by "&amp;TEXT(-$F162,"#,##0"),IF($C162&gt;$B162,"⚠ committed above budget — the overrun is already signed",IF(AND($G162&gt;0,$K162&gt;$G162+0.1),"⚠ "&amp;TEXT($K162,"0%")&amp;" of budget spent at "&amp;TEXT($G162,"0%")&amp;" complete",IF($E162=0,"not started","on budget")))))))</f>
        <v/>
      </c>
      <c r="N162" s="10" t="n"/>
      <c r="O162" s="10" t="n"/>
      <c r="P162" s="10" t="n"/>
    </row>
    <row r="163">
      <c r="A163" s="10" t="n"/>
      <c r="B163" s="11" t="n"/>
      <c r="C163" s="12">
        <f>IF($A163="","",IF($I163&lt;&gt;"",$I163,SUMIFS(Commitments!$F$5:$F$204,Commitments!$D$5:$D$204,$A163)))</f>
        <v/>
      </c>
      <c r="D163" s="12">
        <f>IF($A163="","",IF($J163&lt;&gt;"",$J163,SUMIFS(Invoices!$F$5:$F$304,Invoices!$D$5:$D$304,$A163)))</f>
        <v/>
      </c>
      <c r="E163" s="9">
        <f>IF($A163="","",IF($H163&lt;&gt;"",$H163,MAX($C163,$D163,$B163*$G163)))</f>
        <v/>
      </c>
      <c r="F163" s="9">
        <f>IF($A163="","",$B163-$E163)</f>
        <v/>
      </c>
      <c r="G163" s="13" t="n"/>
      <c r="H163" s="11" t="n"/>
      <c r="I163" s="11" t="n"/>
      <c r="J163" s="11" t="n"/>
      <c r="K163" s="14">
        <f>IF($A163="","",IFERROR($D163/$B163,0))</f>
        <v/>
      </c>
      <c r="L163" s="12">
        <f>IF($A163="","",$B163*$G163-$D163)</f>
        <v/>
      </c>
      <c r="M163" s="15">
        <f>IF($A163="","",IF($B163&lt;=0,"⚠ no budget on this line",IF($G163&gt;1,"⚠ percentage complete is above 100%",IF($F163&lt;0,"⚠ forecast over budget by "&amp;TEXT(-$F163,"#,##0"),IF($C163&gt;$B163,"⚠ committed above budget — the overrun is already signed",IF(AND($G163&gt;0,$K163&gt;$G163+0.1),"⚠ "&amp;TEXT($K163,"0%")&amp;" of budget spent at "&amp;TEXT($G163,"0%")&amp;" complete",IF($E163=0,"not started","on budget")))))))</f>
        <v/>
      </c>
      <c r="N163" s="10" t="n"/>
      <c r="O163" s="10" t="n"/>
      <c r="P163" s="10" t="n"/>
    </row>
    <row r="164">
      <c r="A164" s="10" t="n"/>
      <c r="B164" s="11" t="n"/>
      <c r="C164" s="12">
        <f>IF($A164="","",IF($I164&lt;&gt;"",$I164,SUMIFS(Commitments!$F$5:$F$204,Commitments!$D$5:$D$204,$A164)))</f>
        <v/>
      </c>
      <c r="D164" s="12">
        <f>IF($A164="","",IF($J164&lt;&gt;"",$J164,SUMIFS(Invoices!$F$5:$F$304,Invoices!$D$5:$D$304,$A164)))</f>
        <v/>
      </c>
      <c r="E164" s="9">
        <f>IF($A164="","",IF($H164&lt;&gt;"",$H164,MAX($C164,$D164,$B164*$G164)))</f>
        <v/>
      </c>
      <c r="F164" s="9">
        <f>IF($A164="","",$B164-$E164)</f>
        <v/>
      </c>
      <c r="G164" s="13" t="n"/>
      <c r="H164" s="11" t="n"/>
      <c r="I164" s="11" t="n"/>
      <c r="J164" s="11" t="n"/>
      <c r="K164" s="14">
        <f>IF($A164="","",IFERROR($D164/$B164,0))</f>
        <v/>
      </c>
      <c r="L164" s="12">
        <f>IF($A164="","",$B164*$G164-$D164)</f>
        <v/>
      </c>
      <c r="M164" s="15">
        <f>IF($A164="","",IF($B164&lt;=0,"⚠ no budget on this line",IF($G164&gt;1,"⚠ percentage complete is above 100%",IF($F164&lt;0,"⚠ forecast over budget by "&amp;TEXT(-$F164,"#,##0"),IF($C164&gt;$B164,"⚠ committed above budget — the overrun is already signed",IF(AND($G164&gt;0,$K164&gt;$G164+0.1),"⚠ "&amp;TEXT($K164,"0%")&amp;" of budget spent at "&amp;TEXT($G164,"0%")&amp;" complete",IF($E164=0,"not started","on budget")))))))</f>
        <v/>
      </c>
      <c r="N164" s="10" t="n"/>
      <c r="O164" s="10" t="n"/>
      <c r="P164" s="10" t="n"/>
    </row>
    <row r="165">
      <c r="A165" s="10" t="n"/>
      <c r="B165" s="11" t="n"/>
      <c r="C165" s="12">
        <f>IF($A165="","",IF($I165&lt;&gt;"",$I165,SUMIFS(Commitments!$F$5:$F$204,Commitments!$D$5:$D$204,$A165)))</f>
        <v/>
      </c>
      <c r="D165" s="12">
        <f>IF($A165="","",IF($J165&lt;&gt;"",$J165,SUMIFS(Invoices!$F$5:$F$304,Invoices!$D$5:$D$304,$A165)))</f>
        <v/>
      </c>
      <c r="E165" s="9">
        <f>IF($A165="","",IF($H165&lt;&gt;"",$H165,MAX($C165,$D165,$B165*$G165)))</f>
        <v/>
      </c>
      <c r="F165" s="9">
        <f>IF($A165="","",$B165-$E165)</f>
        <v/>
      </c>
      <c r="G165" s="13" t="n"/>
      <c r="H165" s="11" t="n"/>
      <c r="I165" s="11" t="n"/>
      <c r="J165" s="11" t="n"/>
      <c r="K165" s="14">
        <f>IF($A165="","",IFERROR($D165/$B165,0))</f>
        <v/>
      </c>
      <c r="L165" s="12">
        <f>IF($A165="","",$B165*$G165-$D165)</f>
        <v/>
      </c>
      <c r="M165" s="15">
        <f>IF($A165="","",IF($B165&lt;=0,"⚠ no budget on this line",IF($G165&gt;1,"⚠ percentage complete is above 100%",IF($F165&lt;0,"⚠ forecast over budget by "&amp;TEXT(-$F165,"#,##0"),IF($C165&gt;$B165,"⚠ committed above budget — the overrun is already signed",IF(AND($G165&gt;0,$K165&gt;$G165+0.1),"⚠ "&amp;TEXT($K165,"0%")&amp;" of budget spent at "&amp;TEXT($G165,"0%")&amp;" complete",IF($E165=0,"not started","on budget")))))))</f>
        <v/>
      </c>
      <c r="N165" s="10" t="n"/>
      <c r="O165" s="10" t="n"/>
      <c r="P165" s="10" t="n"/>
    </row>
    <row r="166">
      <c r="A166" s="10" t="n"/>
      <c r="B166" s="11" t="n"/>
      <c r="C166" s="12">
        <f>IF($A166="","",IF($I166&lt;&gt;"",$I166,SUMIFS(Commitments!$F$5:$F$204,Commitments!$D$5:$D$204,$A166)))</f>
        <v/>
      </c>
      <c r="D166" s="12">
        <f>IF($A166="","",IF($J166&lt;&gt;"",$J166,SUMIFS(Invoices!$F$5:$F$304,Invoices!$D$5:$D$304,$A166)))</f>
        <v/>
      </c>
      <c r="E166" s="9">
        <f>IF($A166="","",IF($H166&lt;&gt;"",$H166,MAX($C166,$D166,$B166*$G166)))</f>
        <v/>
      </c>
      <c r="F166" s="9">
        <f>IF($A166="","",$B166-$E166)</f>
        <v/>
      </c>
      <c r="G166" s="13" t="n"/>
      <c r="H166" s="11" t="n"/>
      <c r="I166" s="11" t="n"/>
      <c r="J166" s="11" t="n"/>
      <c r="K166" s="14">
        <f>IF($A166="","",IFERROR($D166/$B166,0))</f>
        <v/>
      </c>
      <c r="L166" s="12">
        <f>IF($A166="","",$B166*$G166-$D166)</f>
        <v/>
      </c>
      <c r="M166" s="15">
        <f>IF($A166="","",IF($B166&lt;=0,"⚠ no budget on this line",IF($G166&gt;1,"⚠ percentage complete is above 100%",IF($F166&lt;0,"⚠ forecast over budget by "&amp;TEXT(-$F166,"#,##0"),IF($C166&gt;$B166,"⚠ committed above budget — the overrun is already signed",IF(AND($G166&gt;0,$K166&gt;$G166+0.1),"⚠ "&amp;TEXT($K166,"0%")&amp;" of budget spent at "&amp;TEXT($G166,"0%")&amp;" complete",IF($E166=0,"not started","on budget")))))))</f>
        <v/>
      </c>
      <c r="N166" s="10" t="n"/>
      <c r="O166" s="10" t="n"/>
      <c r="P166" s="10" t="n"/>
    </row>
    <row r="167">
      <c r="A167" s="10" t="n"/>
      <c r="B167" s="11" t="n"/>
      <c r="C167" s="12">
        <f>IF($A167="","",IF($I167&lt;&gt;"",$I167,SUMIFS(Commitments!$F$5:$F$204,Commitments!$D$5:$D$204,$A167)))</f>
        <v/>
      </c>
      <c r="D167" s="12">
        <f>IF($A167="","",IF($J167&lt;&gt;"",$J167,SUMIFS(Invoices!$F$5:$F$304,Invoices!$D$5:$D$304,$A167)))</f>
        <v/>
      </c>
      <c r="E167" s="9">
        <f>IF($A167="","",IF($H167&lt;&gt;"",$H167,MAX($C167,$D167,$B167*$G167)))</f>
        <v/>
      </c>
      <c r="F167" s="9">
        <f>IF($A167="","",$B167-$E167)</f>
        <v/>
      </c>
      <c r="G167" s="13" t="n"/>
      <c r="H167" s="11" t="n"/>
      <c r="I167" s="11" t="n"/>
      <c r="J167" s="11" t="n"/>
      <c r="K167" s="14">
        <f>IF($A167="","",IFERROR($D167/$B167,0))</f>
        <v/>
      </c>
      <c r="L167" s="12">
        <f>IF($A167="","",$B167*$G167-$D167)</f>
        <v/>
      </c>
      <c r="M167" s="15">
        <f>IF($A167="","",IF($B167&lt;=0,"⚠ no budget on this line",IF($G167&gt;1,"⚠ percentage complete is above 100%",IF($F167&lt;0,"⚠ forecast over budget by "&amp;TEXT(-$F167,"#,##0"),IF($C167&gt;$B167,"⚠ committed above budget — the overrun is already signed",IF(AND($G167&gt;0,$K167&gt;$G167+0.1),"⚠ "&amp;TEXT($K167,"0%")&amp;" of budget spent at "&amp;TEXT($G167,"0%")&amp;" complete",IF($E167=0,"not started","on budget")))))))</f>
        <v/>
      </c>
      <c r="N167" s="10" t="n"/>
      <c r="O167" s="10" t="n"/>
      <c r="P167" s="10" t="n"/>
    </row>
    <row r="168">
      <c r="A168" s="10" t="n"/>
      <c r="B168" s="11" t="n"/>
      <c r="C168" s="12">
        <f>IF($A168="","",IF($I168&lt;&gt;"",$I168,SUMIFS(Commitments!$F$5:$F$204,Commitments!$D$5:$D$204,$A168)))</f>
        <v/>
      </c>
      <c r="D168" s="12">
        <f>IF($A168="","",IF($J168&lt;&gt;"",$J168,SUMIFS(Invoices!$F$5:$F$304,Invoices!$D$5:$D$304,$A168)))</f>
        <v/>
      </c>
      <c r="E168" s="9">
        <f>IF($A168="","",IF($H168&lt;&gt;"",$H168,MAX($C168,$D168,$B168*$G168)))</f>
        <v/>
      </c>
      <c r="F168" s="9">
        <f>IF($A168="","",$B168-$E168)</f>
        <v/>
      </c>
      <c r="G168" s="13" t="n"/>
      <c r="H168" s="11" t="n"/>
      <c r="I168" s="11" t="n"/>
      <c r="J168" s="11" t="n"/>
      <c r="K168" s="14">
        <f>IF($A168="","",IFERROR($D168/$B168,0))</f>
        <v/>
      </c>
      <c r="L168" s="12">
        <f>IF($A168="","",$B168*$G168-$D168)</f>
        <v/>
      </c>
      <c r="M168" s="15">
        <f>IF($A168="","",IF($B168&lt;=0,"⚠ no budget on this line",IF($G168&gt;1,"⚠ percentage complete is above 100%",IF($F168&lt;0,"⚠ forecast over budget by "&amp;TEXT(-$F168,"#,##0"),IF($C168&gt;$B168,"⚠ committed above budget — the overrun is already signed",IF(AND($G168&gt;0,$K168&gt;$G168+0.1),"⚠ "&amp;TEXT($K168,"0%")&amp;" of budget spent at "&amp;TEXT($G168,"0%")&amp;" complete",IF($E168=0,"not started","on budget")))))))</f>
        <v/>
      </c>
      <c r="N168" s="10" t="n"/>
      <c r="O168" s="10" t="n"/>
      <c r="P168" s="10" t="n"/>
    </row>
    <row r="169">
      <c r="A169" s="10" t="n"/>
      <c r="B169" s="11" t="n"/>
      <c r="C169" s="12">
        <f>IF($A169="","",IF($I169&lt;&gt;"",$I169,SUMIFS(Commitments!$F$5:$F$204,Commitments!$D$5:$D$204,$A169)))</f>
        <v/>
      </c>
      <c r="D169" s="12">
        <f>IF($A169="","",IF($J169&lt;&gt;"",$J169,SUMIFS(Invoices!$F$5:$F$304,Invoices!$D$5:$D$304,$A169)))</f>
        <v/>
      </c>
      <c r="E169" s="9">
        <f>IF($A169="","",IF($H169&lt;&gt;"",$H169,MAX($C169,$D169,$B169*$G169)))</f>
        <v/>
      </c>
      <c r="F169" s="9">
        <f>IF($A169="","",$B169-$E169)</f>
        <v/>
      </c>
      <c r="G169" s="13" t="n"/>
      <c r="H169" s="11" t="n"/>
      <c r="I169" s="11" t="n"/>
      <c r="J169" s="11" t="n"/>
      <c r="K169" s="14">
        <f>IF($A169="","",IFERROR($D169/$B169,0))</f>
        <v/>
      </c>
      <c r="L169" s="12">
        <f>IF($A169="","",$B169*$G169-$D169)</f>
        <v/>
      </c>
      <c r="M169" s="15">
        <f>IF($A169="","",IF($B169&lt;=0,"⚠ no budget on this line",IF($G169&gt;1,"⚠ percentage complete is above 100%",IF($F169&lt;0,"⚠ forecast over budget by "&amp;TEXT(-$F169,"#,##0"),IF($C169&gt;$B169,"⚠ committed above budget — the overrun is already signed",IF(AND($G169&gt;0,$K169&gt;$G169+0.1),"⚠ "&amp;TEXT($K169,"0%")&amp;" of budget spent at "&amp;TEXT($G169,"0%")&amp;" complete",IF($E169=0,"not started","on budget")))))))</f>
        <v/>
      </c>
      <c r="N169" s="10" t="n"/>
      <c r="O169" s="10" t="n"/>
      <c r="P169" s="10" t="n"/>
    </row>
    <row r="170">
      <c r="A170" s="10" t="n"/>
      <c r="B170" s="11" t="n"/>
      <c r="C170" s="12">
        <f>IF($A170="","",IF($I170&lt;&gt;"",$I170,SUMIFS(Commitments!$F$5:$F$204,Commitments!$D$5:$D$204,$A170)))</f>
        <v/>
      </c>
      <c r="D170" s="12">
        <f>IF($A170="","",IF($J170&lt;&gt;"",$J170,SUMIFS(Invoices!$F$5:$F$304,Invoices!$D$5:$D$304,$A170)))</f>
        <v/>
      </c>
      <c r="E170" s="9">
        <f>IF($A170="","",IF($H170&lt;&gt;"",$H170,MAX($C170,$D170,$B170*$G170)))</f>
        <v/>
      </c>
      <c r="F170" s="9">
        <f>IF($A170="","",$B170-$E170)</f>
        <v/>
      </c>
      <c r="G170" s="13" t="n"/>
      <c r="H170" s="11" t="n"/>
      <c r="I170" s="11" t="n"/>
      <c r="J170" s="11" t="n"/>
      <c r="K170" s="14">
        <f>IF($A170="","",IFERROR($D170/$B170,0))</f>
        <v/>
      </c>
      <c r="L170" s="12">
        <f>IF($A170="","",$B170*$G170-$D170)</f>
        <v/>
      </c>
      <c r="M170" s="15">
        <f>IF($A170="","",IF($B170&lt;=0,"⚠ no budget on this line",IF($G170&gt;1,"⚠ percentage complete is above 100%",IF($F170&lt;0,"⚠ forecast over budget by "&amp;TEXT(-$F170,"#,##0"),IF($C170&gt;$B170,"⚠ committed above budget — the overrun is already signed",IF(AND($G170&gt;0,$K170&gt;$G170+0.1),"⚠ "&amp;TEXT($K170,"0%")&amp;" of budget spent at "&amp;TEXT($G170,"0%")&amp;" complete",IF($E170=0,"not started","on budget")))))))</f>
        <v/>
      </c>
      <c r="N170" s="10" t="n"/>
      <c r="O170" s="10" t="n"/>
      <c r="P170" s="10" t="n"/>
    </row>
    <row r="171">
      <c r="A171" s="10" t="n"/>
      <c r="B171" s="11" t="n"/>
      <c r="C171" s="12">
        <f>IF($A171="","",IF($I171&lt;&gt;"",$I171,SUMIFS(Commitments!$F$5:$F$204,Commitments!$D$5:$D$204,$A171)))</f>
        <v/>
      </c>
      <c r="D171" s="12">
        <f>IF($A171="","",IF($J171&lt;&gt;"",$J171,SUMIFS(Invoices!$F$5:$F$304,Invoices!$D$5:$D$304,$A171)))</f>
        <v/>
      </c>
      <c r="E171" s="9">
        <f>IF($A171="","",IF($H171&lt;&gt;"",$H171,MAX($C171,$D171,$B171*$G171)))</f>
        <v/>
      </c>
      <c r="F171" s="9">
        <f>IF($A171="","",$B171-$E171)</f>
        <v/>
      </c>
      <c r="G171" s="13" t="n"/>
      <c r="H171" s="11" t="n"/>
      <c r="I171" s="11" t="n"/>
      <c r="J171" s="11" t="n"/>
      <c r="K171" s="14">
        <f>IF($A171="","",IFERROR($D171/$B171,0))</f>
        <v/>
      </c>
      <c r="L171" s="12">
        <f>IF($A171="","",$B171*$G171-$D171)</f>
        <v/>
      </c>
      <c r="M171" s="15">
        <f>IF($A171="","",IF($B171&lt;=0,"⚠ no budget on this line",IF($G171&gt;1,"⚠ percentage complete is above 100%",IF($F171&lt;0,"⚠ forecast over budget by "&amp;TEXT(-$F171,"#,##0"),IF($C171&gt;$B171,"⚠ committed above budget — the overrun is already signed",IF(AND($G171&gt;0,$K171&gt;$G171+0.1),"⚠ "&amp;TEXT($K171,"0%")&amp;" of budget spent at "&amp;TEXT($G171,"0%")&amp;" complete",IF($E171=0,"not started","on budget")))))))</f>
        <v/>
      </c>
      <c r="N171" s="10" t="n"/>
      <c r="O171" s="10" t="n"/>
      <c r="P171" s="10" t="n"/>
    </row>
    <row r="172">
      <c r="A172" s="10" t="n"/>
      <c r="B172" s="11" t="n"/>
      <c r="C172" s="12">
        <f>IF($A172="","",IF($I172&lt;&gt;"",$I172,SUMIFS(Commitments!$F$5:$F$204,Commitments!$D$5:$D$204,$A172)))</f>
        <v/>
      </c>
      <c r="D172" s="12">
        <f>IF($A172="","",IF($J172&lt;&gt;"",$J172,SUMIFS(Invoices!$F$5:$F$304,Invoices!$D$5:$D$304,$A172)))</f>
        <v/>
      </c>
      <c r="E172" s="9">
        <f>IF($A172="","",IF($H172&lt;&gt;"",$H172,MAX($C172,$D172,$B172*$G172)))</f>
        <v/>
      </c>
      <c r="F172" s="9">
        <f>IF($A172="","",$B172-$E172)</f>
        <v/>
      </c>
      <c r="G172" s="13" t="n"/>
      <c r="H172" s="11" t="n"/>
      <c r="I172" s="11" t="n"/>
      <c r="J172" s="11" t="n"/>
      <c r="K172" s="14">
        <f>IF($A172="","",IFERROR($D172/$B172,0))</f>
        <v/>
      </c>
      <c r="L172" s="12">
        <f>IF($A172="","",$B172*$G172-$D172)</f>
        <v/>
      </c>
      <c r="M172" s="15">
        <f>IF($A172="","",IF($B172&lt;=0,"⚠ no budget on this line",IF($G172&gt;1,"⚠ percentage complete is above 100%",IF($F172&lt;0,"⚠ forecast over budget by "&amp;TEXT(-$F172,"#,##0"),IF($C172&gt;$B172,"⚠ committed above budget — the overrun is already signed",IF(AND($G172&gt;0,$K172&gt;$G172+0.1),"⚠ "&amp;TEXT($K172,"0%")&amp;" of budget spent at "&amp;TEXT($G172,"0%")&amp;" complete",IF($E172=0,"not started","on budget")))))))</f>
        <v/>
      </c>
      <c r="N172" s="10" t="n"/>
      <c r="O172" s="10" t="n"/>
      <c r="P172" s="10" t="n"/>
    </row>
    <row r="173">
      <c r="A173" s="10" t="n"/>
      <c r="B173" s="11" t="n"/>
      <c r="C173" s="12">
        <f>IF($A173="","",IF($I173&lt;&gt;"",$I173,SUMIFS(Commitments!$F$5:$F$204,Commitments!$D$5:$D$204,$A173)))</f>
        <v/>
      </c>
      <c r="D173" s="12">
        <f>IF($A173="","",IF($J173&lt;&gt;"",$J173,SUMIFS(Invoices!$F$5:$F$304,Invoices!$D$5:$D$304,$A173)))</f>
        <v/>
      </c>
      <c r="E173" s="9">
        <f>IF($A173="","",IF($H173&lt;&gt;"",$H173,MAX($C173,$D173,$B173*$G173)))</f>
        <v/>
      </c>
      <c r="F173" s="9">
        <f>IF($A173="","",$B173-$E173)</f>
        <v/>
      </c>
      <c r="G173" s="13" t="n"/>
      <c r="H173" s="11" t="n"/>
      <c r="I173" s="11" t="n"/>
      <c r="J173" s="11" t="n"/>
      <c r="K173" s="14">
        <f>IF($A173="","",IFERROR($D173/$B173,0))</f>
        <v/>
      </c>
      <c r="L173" s="12">
        <f>IF($A173="","",$B173*$G173-$D173)</f>
        <v/>
      </c>
      <c r="M173" s="15">
        <f>IF($A173="","",IF($B173&lt;=0,"⚠ no budget on this line",IF($G173&gt;1,"⚠ percentage complete is above 100%",IF($F173&lt;0,"⚠ forecast over budget by "&amp;TEXT(-$F173,"#,##0"),IF($C173&gt;$B173,"⚠ committed above budget — the overrun is already signed",IF(AND($G173&gt;0,$K173&gt;$G173+0.1),"⚠ "&amp;TEXT($K173,"0%")&amp;" of budget spent at "&amp;TEXT($G173,"0%")&amp;" complete",IF($E173=0,"not started","on budget")))))))</f>
        <v/>
      </c>
      <c r="N173" s="10" t="n"/>
      <c r="O173" s="10" t="n"/>
      <c r="P173" s="10" t="n"/>
    </row>
    <row r="174">
      <c r="A174" s="10" t="n"/>
      <c r="B174" s="11" t="n"/>
      <c r="C174" s="12">
        <f>IF($A174="","",IF($I174&lt;&gt;"",$I174,SUMIFS(Commitments!$F$5:$F$204,Commitments!$D$5:$D$204,$A174)))</f>
        <v/>
      </c>
      <c r="D174" s="12">
        <f>IF($A174="","",IF($J174&lt;&gt;"",$J174,SUMIFS(Invoices!$F$5:$F$304,Invoices!$D$5:$D$304,$A174)))</f>
        <v/>
      </c>
      <c r="E174" s="9">
        <f>IF($A174="","",IF($H174&lt;&gt;"",$H174,MAX($C174,$D174,$B174*$G174)))</f>
        <v/>
      </c>
      <c r="F174" s="9">
        <f>IF($A174="","",$B174-$E174)</f>
        <v/>
      </c>
      <c r="G174" s="13" t="n"/>
      <c r="H174" s="11" t="n"/>
      <c r="I174" s="11" t="n"/>
      <c r="J174" s="11" t="n"/>
      <c r="K174" s="14">
        <f>IF($A174="","",IFERROR($D174/$B174,0))</f>
        <v/>
      </c>
      <c r="L174" s="12">
        <f>IF($A174="","",$B174*$G174-$D174)</f>
        <v/>
      </c>
      <c r="M174" s="15">
        <f>IF($A174="","",IF($B174&lt;=0,"⚠ no budget on this line",IF($G174&gt;1,"⚠ percentage complete is above 100%",IF($F174&lt;0,"⚠ forecast over budget by "&amp;TEXT(-$F174,"#,##0"),IF($C174&gt;$B174,"⚠ committed above budget — the overrun is already signed",IF(AND($G174&gt;0,$K174&gt;$G174+0.1),"⚠ "&amp;TEXT($K174,"0%")&amp;" of budget spent at "&amp;TEXT($G174,"0%")&amp;" complete",IF($E174=0,"not started","on budget")))))))</f>
        <v/>
      </c>
      <c r="N174" s="10" t="n"/>
      <c r="O174" s="10" t="n"/>
      <c r="P174" s="10" t="n"/>
    </row>
    <row r="175">
      <c r="A175" s="10" t="n"/>
      <c r="B175" s="11" t="n"/>
      <c r="C175" s="12">
        <f>IF($A175="","",IF($I175&lt;&gt;"",$I175,SUMIFS(Commitments!$F$5:$F$204,Commitments!$D$5:$D$204,$A175)))</f>
        <v/>
      </c>
      <c r="D175" s="12">
        <f>IF($A175="","",IF($J175&lt;&gt;"",$J175,SUMIFS(Invoices!$F$5:$F$304,Invoices!$D$5:$D$304,$A175)))</f>
        <v/>
      </c>
      <c r="E175" s="9">
        <f>IF($A175="","",IF($H175&lt;&gt;"",$H175,MAX($C175,$D175,$B175*$G175)))</f>
        <v/>
      </c>
      <c r="F175" s="9">
        <f>IF($A175="","",$B175-$E175)</f>
        <v/>
      </c>
      <c r="G175" s="13" t="n"/>
      <c r="H175" s="11" t="n"/>
      <c r="I175" s="11" t="n"/>
      <c r="J175" s="11" t="n"/>
      <c r="K175" s="14">
        <f>IF($A175="","",IFERROR($D175/$B175,0))</f>
        <v/>
      </c>
      <c r="L175" s="12">
        <f>IF($A175="","",$B175*$G175-$D175)</f>
        <v/>
      </c>
      <c r="M175" s="15">
        <f>IF($A175="","",IF($B175&lt;=0,"⚠ no budget on this line",IF($G175&gt;1,"⚠ percentage complete is above 100%",IF($F175&lt;0,"⚠ forecast over budget by "&amp;TEXT(-$F175,"#,##0"),IF($C175&gt;$B175,"⚠ committed above budget — the overrun is already signed",IF(AND($G175&gt;0,$K175&gt;$G175+0.1),"⚠ "&amp;TEXT($K175,"0%")&amp;" of budget spent at "&amp;TEXT($G175,"0%")&amp;" complete",IF($E175=0,"not started","on budget")))))))</f>
        <v/>
      </c>
      <c r="N175" s="10" t="n"/>
      <c r="O175" s="10" t="n"/>
      <c r="P175" s="10" t="n"/>
    </row>
    <row r="176">
      <c r="A176" s="10" t="n"/>
      <c r="B176" s="11" t="n"/>
      <c r="C176" s="12">
        <f>IF($A176="","",IF($I176&lt;&gt;"",$I176,SUMIFS(Commitments!$F$5:$F$204,Commitments!$D$5:$D$204,$A176)))</f>
        <v/>
      </c>
      <c r="D176" s="12">
        <f>IF($A176="","",IF($J176&lt;&gt;"",$J176,SUMIFS(Invoices!$F$5:$F$304,Invoices!$D$5:$D$304,$A176)))</f>
        <v/>
      </c>
      <c r="E176" s="9">
        <f>IF($A176="","",IF($H176&lt;&gt;"",$H176,MAX($C176,$D176,$B176*$G176)))</f>
        <v/>
      </c>
      <c r="F176" s="9">
        <f>IF($A176="","",$B176-$E176)</f>
        <v/>
      </c>
      <c r="G176" s="13" t="n"/>
      <c r="H176" s="11" t="n"/>
      <c r="I176" s="11" t="n"/>
      <c r="J176" s="11" t="n"/>
      <c r="K176" s="14">
        <f>IF($A176="","",IFERROR($D176/$B176,0))</f>
        <v/>
      </c>
      <c r="L176" s="12">
        <f>IF($A176="","",$B176*$G176-$D176)</f>
        <v/>
      </c>
      <c r="M176" s="15">
        <f>IF($A176="","",IF($B176&lt;=0,"⚠ no budget on this line",IF($G176&gt;1,"⚠ percentage complete is above 100%",IF($F176&lt;0,"⚠ forecast over budget by "&amp;TEXT(-$F176,"#,##0"),IF($C176&gt;$B176,"⚠ committed above budget — the overrun is already signed",IF(AND($G176&gt;0,$K176&gt;$G176+0.1),"⚠ "&amp;TEXT($K176,"0%")&amp;" of budget spent at "&amp;TEXT($G176,"0%")&amp;" complete",IF($E176=0,"not started","on budget")))))))</f>
        <v/>
      </c>
      <c r="N176" s="10" t="n"/>
      <c r="O176" s="10" t="n"/>
      <c r="P176" s="10" t="n"/>
    </row>
    <row r="177">
      <c r="A177" s="10" t="n"/>
      <c r="B177" s="11" t="n"/>
      <c r="C177" s="12">
        <f>IF($A177="","",IF($I177&lt;&gt;"",$I177,SUMIFS(Commitments!$F$5:$F$204,Commitments!$D$5:$D$204,$A177)))</f>
        <v/>
      </c>
      <c r="D177" s="12">
        <f>IF($A177="","",IF($J177&lt;&gt;"",$J177,SUMIFS(Invoices!$F$5:$F$304,Invoices!$D$5:$D$304,$A177)))</f>
        <v/>
      </c>
      <c r="E177" s="9">
        <f>IF($A177="","",IF($H177&lt;&gt;"",$H177,MAX($C177,$D177,$B177*$G177)))</f>
        <v/>
      </c>
      <c r="F177" s="9">
        <f>IF($A177="","",$B177-$E177)</f>
        <v/>
      </c>
      <c r="G177" s="13" t="n"/>
      <c r="H177" s="11" t="n"/>
      <c r="I177" s="11" t="n"/>
      <c r="J177" s="11" t="n"/>
      <c r="K177" s="14">
        <f>IF($A177="","",IFERROR($D177/$B177,0))</f>
        <v/>
      </c>
      <c r="L177" s="12">
        <f>IF($A177="","",$B177*$G177-$D177)</f>
        <v/>
      </c>
      <c r="M177" s="15">
        <f>IF($A177="","",IF($B177&lt;=0,"⚠ no budget on this line",IF($G177&gt;1,"⚠ percentage complete is above 100%",IF($F177&lt;0,"⚠ forecast over budget by "&amp;TEXT(-$F177,"#,##0"),IF($C177&gt;$B177,"⚠ committed above budget — the overrun is already signed",IF(AND($G177&gt;0,$K177&gt;$G177+0.1),"⚠ "&amp;TEXT($K177,"0%")&amp;" of budget spent at "&amp;TEXT($G177,"0%")&amp;" complete",IF($E177=0,"not started","on budget")))))))</f>
        <v/>
      </c>
      <c r="N177" s="10" t="n"/>
      <c r="O177" s="10" t="n"/>
      <c r="P177" s="10" t="n"/>
    </row>
    <row r="178">
      <c r="A178" s="10" t="n"/>
      <c r="B178" s="11" t="n"/>
      <c r="C178" s="12">
        <f>IF($A178="","",IF($I178&lt;&gt;"",$I178,SUMIFS(Commitments!$F$5:$F$204,Commitments!$D$5:$D$204,$A178)))</f>
        <v/>
      </c>
      <c r="D178" s="12">
        <f>IF($A178="","",IF($J178&lt;&gt;"",$J178,SUMIFS(Invoices!$F$5:$F$304,Invoices!$D$5:$D$304,$A178)))</f>
        <v/>
      </c>
      <c r="E178" s="9">
        <f>IF($A178="","",IF($H178&lt;&gt;"",$H178,MAX($C178,$D178,$B178*$G178)))</f>
        <v/>
      </c>
      <c r="F178" s="9">
        <f>IF($A178="","",$B178-$E178)</f>
        <v/>
      </c>
      <c r="G178" s="13" t="n"/>
      <c r="H178" s="11" t="n"/>
      <c r="I178" s="11" t="n"/>
      <c r="J178" s="11" t="n"/>
      <c r="K178" s="14">
        <f>IF($A178="","",IFERROR($D178/$B178,0))</f>
        <v/>
      </c>
      <c r="L178" s="12">
        <f>IF($A178="","",$B178*$G178-$D178)</f>
        <v/>
      </c>
      <c r="M178" s="15">
        <f>IF($A178="","",IF($B178&lt;=0,"⚠ no budget on this line",IF($G178&gt;1,"⚠ percentage complete is above 100%",IF($F178&lt;0,"⚠ forecast over budget by "&amp;TEXT(-$F178,"#,##0"),IF($C178&gt;$B178,"⚠ committed above budget — the overrun is already signed",IF(AND($G178&gt;0,$K178&gt;$G178+0.1),"⚠ "&amp;TEXT($K178,"0%")&amp;" of budget spent at "&amp;TEXT($G178,"0%")&amp;" complete",IF($E178=0,"not started","on budget")))))))</f>
        <v/>
      </c>
      <c r="N178" s="10" t="n"/>
      <c r="O178" s="10" t="n"/>
      <c r="P178" s="10" t="n"/>
    </row>
    <row r="179">
      <c r="A179" s="10" t="n"/>
      <c r="B179" s="11" t="n"/>
      <c r="C179" s="12">
        <f>IF($A179="","",IF($I179&lt;&gt;"",$I179,SUMIFS(Commitments!$F$5:$F$204,Commitments!$D$5:$D$204,$A179)))</f>
        <v/>
      </c>
      <c r="D179" s="12">
        <f>IF($A179="","",IF($J179&lt;&gt;"",$J179,SUMIFS(Invoices!$F$5:$F$304,Invoices!$D$5:$D$304,$A179)))</f>
        <v/>
      </c>
      <c r="E179" s="9">
        <f>IF($A179="","",IF($H179&lt;&gt;"",$H179,MAX($C179,$D179,$B179*$G179)))</f>
        <v/>
      </c>
      <c r="F179" s="9">
        <f>IF($A179="","",$B179-$E179)</f>
        <v/>
      </c>
      <c r="G179" s="13" t="n"/>
      <c r="H179" s="11" t="n"/>
      <c r="I179" s="11" t="n"/>
      <c r="J179" s="11" t="n"/>
      <c r="K179" s="14">
        <f>IF($A179="","",IFERROR($D179/$B179,0))</f>
        <v/>
      </c>
      <c r="L179" s="12">
        <f>IF($A179="","",$B179*$G179-$D179)</f>
        <v/>
      </c>
      <c r="M179" s="15">
        <f>IF($A179="","",IF($B179&lt;=0,"⚠ no budget on this line",IF($G179&gt;1,"⚠ percentage complete is above 100%",IF($F179&lt;0,"⚠ forecast over budget by "&amp;TEXT(-$F179,"#,##0"),IF($C179&gt;$B179,"⚠ committed above budget — the overrun is already signed",IF(AND($G179&gt;0,$K179&gt;$G179+0.1),"⚠ "&amp;TEXT($K179,"0%")&amp;" of budget spent at "&amp;TEXT($G179,"0%")&amp;" complete",IF($E179=0,"not started","on budget")))))))</f>
        <v/>
      </c>
      <c r="N179" s="10" t="n"/>
      <c r="O179" s="10" t="n"/>
      <c r="P179" s="10" t="n"/>
    </row>
    <row r="180">
      <c r="A180" s="10" t="n"/>
      <c r="B180" s="11" t="n"/>
      <c r="C180" s="12">
        <f>IF($A180="","",IF($I180&lt;&gt;"",$I180,SUMIFS(Commitments!$F$5:$F$204,Commitments!$D$5:$D$204,$A180)))</f>
        <v/>
      </c>
      <c r="D180" s="12">
        <f>IF($A180="","",IF($J180&lt;&gt;"",$J180,SUMIFS(Invoices!$F$5:$F$304,Invoices!$D$5:$D$304,$A180)))</f>
        <v/>
      </c>
      <c r="E180" s="9">
        <f>IF($A180="","",IF($H180&lt;&gt;"",$H180,MAX($C180,$D180,$B180*$G180)))</f>
        <v/>
      </c>
      <c r="F180" s="9">
        <f>IF($A180="","",$B180-$E180)</f>
        <v/>
      </c>
      <c r="G180" s="13" t="n"/>
      <c r="H180" s="11" t="n"/>
      <c r="I180" s="11" t="n"/>
      <c r="J180" s="11" t="n"/>
      <c r="K180" s="14">
        <f>IF($A180="","",IFERROR($D180/$B180,0))</f>
        <v/>
      </c>
      <c r="L180" s="12">
        <f>IF($A180="","",$B180*$G180-$D180)</f>
        <v/>
      </c>
      <c r="M180" s="15">
        <f>IF($A180="","",IF($B180&lt;=0,"⚠ no budget on this line",IF($G180&gt;1,"⚠ percentage complete is above 100%",IF($F180&lt;0,"⚠ forecast over budget by "&amp;TEXT(-$F180,"#,##0"),IF($C180&gt;$B180,"⚠ committed above budget — the overrun is already signed",IF(AND($G180&gt;0,$K180&gt;$G180+0.1),"⚠ "&amp;TEXT($K180,"0%")&amp;" of budget spent at "&amp;TEXT($G180,"0%")&amp;" complete",IF($E180=0,"not started","on budget")))))))</f>
        <v/>
      </c>
      <c r="N180" s="10" t="n"/>
      <c r="O180" s="10" t="n"/>
      <c r="P180" s="10" t="n"/>
    </row>
    <row r="181">
      <c r="A181" s="10" t="n"/>
      <c r="B181" s="11" t="n"/>
      <c r="C181" s="12">
        <f>IF($A181="","",IF($I181&lt;&gt;"",$I181,SUMIFS(Commitments!$F$5:$F$204,Commitments!$D$5:$D$204,$A181)))</f>
        <v/>
      </c>
      <c r="D181" s="12">
        <f>IF($A181="","",IF($J181&lt;&gt;"",$J181,SUMIFS(Invoices!$F$5:$F$304,Invoices!$D$5:$D$304,$A181)))</f>
        <v/>
      </c>
      <c r="E181" s="9">
        <f>IF($A181="","",IF($H181&lt;&gt;"",$H181,MAX($C181,$D181,$B181*$G181)))</f>
        <v/>
      </c>
      <c r="F181" s="9">
        <f>IF($A181="","",$B181-$E181)</f>
        <v/>
      </c>
      <c r="G181" s="13" t="n"/>
      <c r="H181" s="11" t="n"/>
      <c r="I181" s="11" t="n"/>
      <c r="J181" s="11" t="n"/>
      <c r="K181" s="14">
        <f>IF($A181="","",IFERROR($D181/$B181,0))</f>
        <v/>
      </c>
      <c r="L181" s="12">
        <f>IF($A181="","",$B181*$G181-$D181)</f>
        <v/>
      </c>
      <c r="M181" s="15">
        <f>IF($A181="","",IF($B181&lt;=0,"⚠ no budget on this line",IF($G181&gt;1,"⚠ percentage complete is above 100%",IF($F181&lt;0,"⚠ forecast over budget by "&amp;TEXT(-$F181,"#,##0"),IF($C181&gt;$B181,"⚠ committed above budget — the overrun is already signed",IF(AND($G181&gt;0,$K181&gt;$G181+0.1),"⚠ "&amp;TEXT($K181,"0%")&amp;" of budget spent at "&amp;TEXT($G181,"0%")&amp;" complete",IF($E181=0,"not started","on budget")))))))</f>
        <v/>
      </c>
      <c r="N181" s="10" t="n"/>
      <c r="O181" s="10" t="n"/>
      <c r="P181" s="10" t="n"/>
    </row>
    <row r="182">
      <c r="A182" s="10" t="n"/>
      <c r="B182" s="11" t="n"/>
      <c r="C182" s="12">
        <f>IF($A182="","",IF($I182&lt;&gt;"",$I182,SUMIFS(Commitments!$F$5:$F$204,Commitments!$D$5:$D$204,$A182)))</f>
        <v/>
      </c>
      <c r="D182" s="12">
        <f>IF($A182="","",IF($J182&lt;&gt;"",$J182,SUMIFS(Invoices!$F$5:$F$304,Invoices!$D$5:$D$304,$A182)))</f>
        <v/>
      </c>
      <c r="E182" s="9">
        <f>IF($A182="","",IF($H182&lt;&gt;"",$H182,MAX($C182,$D182,$B182*$G182)))</f>
        <v/>
      </c>
      <c r="F182" s="9">
        <f>IF($A182="","",$B182-$E182)</f>
        <v/>
      </c>
      <c r="G182" s="13" t="n"/>
      <c r="H182" s="11" t="n"/>
      <c r="I182" s="11" t="n"/>
      <c r="J182" s="11" t="n"/>
      <c r="K182" s="14">
        <f>IF($A182="","",IFERROR($D182/$B182,0))</f>
        <v/>
      </c>
      <c r="L182" s="12">
        <f>IF($A182="","",$B182*$G182-$D182)</f>
        <v/>
      </c>
      <c r="M182" s="15">
        <f>IF($A182="","",IF($B182&lt;=0,"⚠ no budget on this line",IF($G182&gt;1,"⚠ percentage complete is above 100%",IF($F182&lt;0,"⚠ forecast over budget by "&amp;TEXT(-$F182,"#,##0"),IF($C182&gt;$B182,"⚠ committed above budget — the overrun is already signed",IF(AND($G182&gt;0,$K182&gt;$G182+0.1),"⚠ "&amp;TEXT($K182,"0%")&amp;" of budget spent at "&amp;TEXT($G182,"0%")&amp;" complete",IF($E182=0,"not started","on budget")))))))</f>
        <v/>
      </c>
      <c r="N182" s="10" t="n"/>
      <c r="O182" s="10" t="n"/>
      <c r="P182" s="10" t="n"/>
    </row>
    <row r="183">
      <c r="A183" s="10" t="n"/>
      <c r="B183" s="11" t="n"/>
      <c r="C183" s="12">
        <f>IF($A183="","",IF($I183&lt;&gt;"",$I183,SUMIFS(Commitments!$F$5:$F$204,Commitments!$D$5:$D$204,$A183)))</f>
        <v/>
      </c>
      <c r="D183" s="12">
        <f>IF($A183="","",IF($J183&lt;&gt;"",$J183,SUMIFS(Invoices!$F$5:$F$304,Invoices!$D$5:$D$304,$A183)))</f>
        <v/>
      </c>
      <c r="E183" s="9">
        <f>IF($A183="","",IF($H183&lt;&gt;"",$H183,MAX($C183,$D183,$B183*$G183)))</f>
        <v/>
      </c>
      <c r="F183" s="9">
        <f>IF($A183="","",$B183-$E183)</f>
        <v/>
      </c>
      <c r="G183" s="13" t="n"/>
      <c r="H183" s="11" t="n"/>
      <c r="I183" s="11" t="n"/>
      <c r="J183" s="11" t="n"/>
      <c r="K183" s="14">
        <f>IF($A183="","",IFERROR($D183/$B183,0))</f>
        <v/>
      </c>
      <c r="L183" s="12">
        <f>IF($A183="","",$B183*$G183-$D183)</f>
        <v/>
      </c>
      <c r="M183" s="15">
        <f>IF($A183="","",IF($B183&lt;=0,"⚠ no budget on this line",IF($G183&gt;1,"⚠ percentage complete is above 100%",IF($F183&lt;0,"⚠ forecast over budget by "&amp;TEXT(-$F183,"#,##0"),IF($C183&gt;$B183,"⚠ committed above budget — the overrun is already signed",IF(AND($G183&gt;0,$K183&gt;$G183+0.1),"⚠ "&amp;TEXT($K183,"0%")&amp;" of budget spent at "&amp;TEXT($G183,"0%")&amp;" complete",IF($E183=0,"not started","on budget")))))))</f>
        <v/>
      </c>
      <c r="N183" s="10" t="n"/>
      <c r="O183" s="10" t="n"/>
      <c r="P183" s="10" t="n"/>
    </row>
    <row r="184">
      <c r="A184" s="10" t="n"/>
      <c r="B184" s="11" t="n"/>
      <c r="C184" s="12">
        <f>IF($A184="","",IF($I184&lt;&gt;"",$I184,SUMIFS(Commitments!$F$5:$F$204,Commitments!$D$5:$D$204,$A184)))</f>
        <v/>
      </c>
      <c r="D184" s="12">
        <f>IF($A184="","",IF($J184&lt;&gt;"",$J184,SUMIFS(Invoices!$F$5:$F$304,Invoices!$D$5:$D$304,$A184)))</f>
        <v/>
      </c>
      <c r="E184" s="9">
        <f>IF($A184="","",IF($H184&lt;&gt;"",$H184,MAX($C184,$D184,$B184*$G184)))</f>
        <v/>
      </c>
      <c r="F184" s="9">
        <f>IF($A184="","",$B184-$E184)</f>
        <v/>
      </c>
      <c r="G184" s="13" t="n"/>
      <c r="H184" s="11" t="n"/>
      <c r="I184" s="11" t="n"/>
      <c r="J184" s="11" t="n"/>
      <c r="K184" s="14">
        <f>IF($A184="","",IFERROR($D184/$B184,0))</f>
        <v/>
      </c>
      <c r="L184" s="12">
        <f>IF($A184="","",$B184*$G184-$D184)</f>
        <v/>
      </c>
      <c r="M184" s="15">
        <f>IF($A184="","",IF($B184&lt;=0,"⚠ no budget on this line",IF($G184&gt;1,"⚠ percentage complete is above 100%",IF($F184&lt;0,"⚠ forecast over budget by "&amp;TEXT(-$F184,"#,##0"),IF($C184&gt;$B184,"⚠ committed above budget — the overrun is already signed",IF(AND($G184&gt;0,$K184&gt;$G184+0.1),"⚠ "&amp;TEXT($K184,"0%")&amp;" of budget spent at "&amp;TEXT($G184,"0%")&amp;" complete",IF($E184=0,"not started","on budget")))))))</f>
        <v/>
      </c>
      <c r="N184" s="10" t="n"/>
      <c r="O184" s="10" t="n"/>
      <c r="P184" s="10" t="n"/>
    </row>
    <row r="185">
      <c r="A185" s="10" t="n"/>
      <c r="B185" s="11" t="n"/>
      <c r="C185" s="12">
        <f>IF($A185="","",IF($I185&lt;&gt;"",$I185,SUMIFS(Commitments!$F$5:$F$204,Commitments!$D$5:$D$204,$A185)))</f>
        <v/>
      </c>
      <c r="D185" s="12">
        <f>IF($A185="","",IF($J185&lt;&gt;"",$J185,SUMIFS(Invoices!$F$5:$F$304,Invoices!$D$5:$D$304,$A185)))</f>
        <v/>
      </c>
      <c r="E185" s="9">
        <f>IF($A185="","",IF($H185&lt;&gt;"",$H185,MAX($C185,$D185,$B185*$G185)))</f>
        <v/>
      </c>
      <c r="F185" s="9">
        <f>IF($A185="","",$B185-$E185)</f>
        <v/>
      </c>
      <c r="G185" s="13" t="n"/>
      <c r="H185" s="11" t="n"/>
      <c r="I185" s="11" t="n"/>
      <c r="J185" s="11" t="n"/>
      <c r="K185" s="14">
        <f>IF($A185="","",IFERROR($D185/$B185,0))</f>
        <v/>
      </c>
      <c r="L185" s="12">
        <f>IF($A185="","",$B185*$G185-$D185)</f>
        <v/>
      </c>
      <c r="M185" s="15">
        <f>IF($A185="","",IF($B185&lt;=0,"⚠ no budget on this line",IF($G185&gt;1,"⚠ percentage complete is above 100%",IF($F185&lt;0,"⚠ forecast over budget by "&amp;TEXT(-$F185,"#,##0"),IF($C185&gt;$B185,"⚠ committed above budget — the overrun is already signed",IF(AND($G185&gt;0,$K185&gt;$G185+0.1),"⚠ "&amp;TEXT($K185,"0%")&amp;" of budget spent at "&amp;TEXT($G185,"0%")&amp;" complete",IF($E185=0,"not started","on budget")))))))</f>
        <v/>
      </c>
      <c r="N185" s="10" t="n"/>
      <c r="O185" s="10" t="n"/>
      <c r="P185" s="10" t="n"/>
    </row>
    <row r="186">
      <c r="A186" s="10" t="n"/>
      <c r="B186" s="11" t="n"/>
      <c r="C186" s="12">
        <f>IF($A186="","",IF($I186&lt;&gt;"",$I186,SUMIFS(Commitments!$F$5:$F$204,Commitments!$D$5:$D$204,$A186)))</f>
        <v/>
      </c>
      <c r="D186" s="12">
        <f>IF($A186="","",IF($J186&lt;&gt;"",$J186,SUMIFS(Invoices!$F$5:$F$304,Invoices!$D$5:$D$304,$A186)))</f>
        <v/>
      </c>
      <c r="E186" s="9">
        <f>IF($A186="","",IF($H186&lt;&gt;"",$H186,MAX($C186,$D186,$B186*$G186)))</f>
        <v/>
      </c>
      <c r="F186" s="9">
        <f>IF($A186="","",$B186-$E186)</f>
        <v/>
      </c>
      <c r="G186" s="13" t="n"/>
      <c r="H186" s="11" t="n"/>
      <c r="I186" s="11" t="n"/>
      <c r="J186" s="11" t="n"/>
      <c r="K186" s="14">
        <f>IF($A186="","",IFERROR($D186/$B186,0))</f>
        <v/>
      </c>
      <c r="L186" s="12">
        <f>IF($A186="","",$B186*$G186-$D186)</f>
        <v/>
      </c>
      <c r="M186" s="15">
        <f>IF($A186="","",IF($B186&lt;=0,"⚠ no budget on this line",IF($G186&gt;1,"⚠ percentage complete is above 100%",IF($F186&lt;0,"⚠ forecast over budget by "&amp;TEXT(-$F186,"#,##0"),IF($C186&gt;$B186,"⚠ committed above budget — the overrun is already signed",IF(AND($G186&gt;0,$K186&gt;$G186+0.1),"⚠ "&amp;TEXT($K186,"0%")&amp;" of budget spent at "&amp;TEXT($G186,"0%")&amp;" complete",IF($E186=0,"not started","on budget")))))))</f>
        <v/>
      </c>
      <c r="N186" s="10" t="n"/>
      <c r="O186" s="10" t="n"/>
      <c r="P186" s="10" t="n"/>
    </row>
    <row r="187">
      <c r="A187" s="10" t="n"/>
      <c r="B187" s="11" t="n"/>
      <c r="C187" s="12">
        <f>IF($A187="","",IF($I187&lt;&gt;"",$I187,SUMIFS(Commitments!$F$5:$F$204,Commitments!$D$5:$D$204,$A187)))</f>
        <v/>
      </c>
      <c r="D187" s="12">
        <f>IF($A187="","",IF($J187&lt;&gt;"",$J187,SUMIFS(Invoices!$F$5:$F$304,Invoices!$D$5:$D$304,$A187)))</f>
        <v/>
      </c>
      <c r="E187" s="9">
        <f>IF($A187="","",IF($H187&lt;&gt;"",$H187,MAX($C187,$D187,$B187*$G187)))</f>
        <v/>
      </c>
      <c r="F187" s="9">
        <f>IF($A187="","",$B187-$E187)</f>
        <v/>
      </c>
      <c r="G187" s="13" t="n"/>
      <c r="H187" s="11" t="n"/>
      <c r="I187" s="11" t="n"/>
      <c r="J187" s="11" t="n"/>
      <c r="K187" s="14">
        <f>IF($A187="","",IFERROR($D187/$B187,0))</f>
        <v/>
      </c>
      <c r="L187" s="12">
        <f>IF($A187="","",$B187*$G187-$D187)</f>
        <v/>
      </c>
      <c r="M187" s="15">
        <f>IF($A187="","",IF($B187&lt;=0,"⚠ no budget on this line",IF($G187&gt;1,"⚠ percentage complete is above 100%",IF($F187&lt;0,"⚠ forecast over budget by "&amp;TEXT(-$F187,"#,##0"),IF($C187&gt;$B187,"⚠ committed above budget — the overrun is already signed",IF(AND($G187&gt;0,$K187&gt;$G187+0.1),"⚠ "&amp;TEXT($K187,"0%")&amp;" of budget spent at "&amp;TEXT($G187,"0%")&amp;" complete",IF($E187=0,"not started","on budget")))))))</f>
        <v/>
      </c>
      <c r="N187" s="10" t="n"/>
      <c r="O187" s="10" t="n"/>
      <c r="P187" s="10" t="n"/>
    </row>
    <row r="188">
      <c r="A188" s="10" t="n"/>
      <c r="B188" s="11" t="n"/>
      <c r="C188" s="12">
        <f>IF($A188="","",IF($I188&lt;&gt;"",$I188,SUMIFS(Commitments!$F$5:$F$204,Commitments!$D$5:$D$204,$A188)))</f>
        <v/>
      </c>
      <c r="D188" s="12">
        <f>IF($A188="","",IF($J188&lt;&gt;"",$J188,SUMIFS(Invoices!$F$5:$F$304,Invoices!$D$5:$D$304,$A188)))</f>
        <v/>
      </c>
      <c r="E188" s="9">
        <f>IF($A188="","",IF($H188&lt;&gt;"",$H188,MAX($C188,$D188,$B188*$G188)))</f>
        <v/>
      </c>
      <c r="F188" s="9">
        <f>IF($A188="","",$B188-$E188)</f>
        <v/>
      </c>
      <c r="G188" s="13" t="n"/>
      <c r="H188" s="11" t="n"/>
      <c r="I188" s="11" t="n"/>
      <c r="J188" s="11" t="n"/>
      <c r="K188" s="14">
        <f>IF($A188="","",IFERROR($D188/$B188,0))</f>
        <v/>
      </c>
      <c r="L188" s="12">
        <f>IF($A188="","",$B188*$G188-$D188)</f>
        <v/>
      </c>
      <c r="M188" s="15">
        <f>IF($A188="","",IF($B188&lt;=0,"⚠ no budget on this line",IF($G188&gt;1,"⚠ percentage complete is above 100%",IF($F188&lt;0,"⚠ forecast over budget by "&amp;TEXT(-$F188,"#,##0"),IF($C188&gt;$B188,"⚠ committed above budget — the overrun is already signed",IF(AND($G188&gt;0,$K188&gt;$G188+0.1),"⚠ "&amp;TEXT($K188,"0%")&amp;" of budget spent at "&amp;TEXT($G188,"0%")&amp;" complete",IF($E188=0,"not started","on budget")))))))</f>
        <v/>
      </c>
      <c r="N188" s="10" t="n"/>
      <c r="O188" s="10" t="n"/>
      <c r="P188" s="10" t="n"/>
    </row>
    <row r="189">
      <c r="A189" s="10" t="n"/>
      <c r="B189" s="11" t="n"/>
      <c r="C189" s="12">
        <f>IF($A189="","",IF($I189&lt;&gt;"",$I189,SUMIFS(Commitments!$F$5:$F$204,Commitments!$D$5:$D$204,$A189)))</f>
        <v/>
      </c>
      <c r="D189" s="12">
        <f>IF($A189="","",IF($J189&lt;&gt;"",$J189,SUMIFS(Invoices!$F$5:$F$304,Invoices!$D$5:$D$304,$A189)))</f>
        <v/>
      </c>
      <c r="E189" s="9">
        <f>IF($A189="","",IF($H189&lt;&gt;"",$H189,MAX($C189,$D189,$B189*$G189)))</f>
        <v/>
      </c>
      <c r="F189" s="9">
        <f>IF($A189="","",$B189-$E189)</f>
        <v/>
      </c>
      <c r="G189" s="13" t="n"/>
      <c r="H189" s="11" t="n"/>
      <c r="I189" s="11" t="n"/>
      <c r="J189" s="11" t="n"/>
      <c r="K189" s="14">
        <f>IF($A189="","",IFERROR($D189/$B189,0))</f>
        <v/>
      </c>
      <c r="L189" s="12">
        <f>IF($A189="","",$B189*$G189-$D189)</f>
        <v/>
      </c>
      <c r="M189" s="15">
        <f>IF($A189="","",IF($B189&lt;=0,"⚠ no budget on this line",IF($G189&gt;1,"⚠ percentage complete is above 100%",IF($F189&lt;0,"⚠ forecast over budget by "&amp;TEXT(-$F189,"#,##0"),IF($C189&gt;$B189,"⚠ committed above budget — the overrun is already signed",IF(AND($G189&gt;0,$K189&gt;$G189+0.1),"⚠ "&amp;TEXT($K189,"0%")&amp;" of budget spent at "&amp;TEXT($G189,"0%")&amp;" complete",IF($E189=0,"not started","on budget")))))))</f>
        <v/>
      </c>
      <c r="N189" s="10" t="n"/>
      <c r="O189" s="10" t="n"/>
      <c r="P189" s="10" t="n"/>
    </row>
    <row r="190">
      <c r="A190" s="10" t="n"/>
      <c r="B190" s="11" t="n"/>
      <c r="C190" s="12">
        <f>IF($A190="","",IF($I190&lt;&gt;"",$I190,SUMIFS(Commitments!$F$5:$F$204,Commitments!$D$5:$D$204,$A190)))</f>
        <v/>
      </c>
      <c r="D190" s="12">
        <f>IF($A190="","",IF($J190&lt;&gt;"",$J190,SUMIFS(Invoices!$F$5:$F$304,Invoices!$D$5:$D$304,$A190)))</f>
        <v/>
      </c>
      <c r="E190" s="9">
        <f>IF($A190="","",IF($H190&lt;&gt;"",$H190,MAX($C190,$D190,$B190*$G190)))</f>
        <v/>
      </c>
      <c r="F190" s="9">
        <f>IF($A190="","",$B190-$E190)</f>
        <v/>
      </c>
      <c r="G190" s="13" t="n"/>
      <c r="H190" s="11" t="n"/>
      <c r="I190" s="11" t="n"/>
      <c r="J190" s="11" t="n"/>
      <c r="K190" s="14">
        <f>IF($A190="","",IFERROR($D190/$B190,0))</f>
        <v/>
      </c>
      <c r="L190" s="12">
        <f>IF($A190="","",$B190*$G190-$D190)</f>
        <v/>
      </c>
      <c r="M190" s="15">
        <f>IF($A190="","",IF($B190&lt;=0,"⚠ no budget on this line",IF($G190&gt;1,"⚠ percentage complete is above 100%",IF($F190&lt;0,"⚠ forecast over budget by "&amp;TEXT(-$F190,"#,##0"),IF($C190&gt;$B190,"⚠ committed above budget — the overrun is already signed",IF(AND($G190&gt;0,$K190&gt;$G190+0.1),"⚠ "&amp;TEXT($K190,"0%")&amp;" of budget spent at "&amp;TEXT($G190,"0%")&amp;" complete",IF($E190=0,"not started","on budget")))))))</f>
        <v/>
      </c>
      <c r="N190" s="10" t="n"/>
      <c r="O190" s="10" t="n"/>
      <c r="P190" s="10" t="n"/>
    </row>
    <row r="191">
      <c r="A191" s="10" t="n"/>
      <c r="B191" s="11" t="n"/>
      <c r="C191" s="12">
        <f>IF($A191="","",IF($I191&lt;&gt;"",$I191,SUMIFS(Commitments!$F$5:$F$204,Commitments!$D$5:$D$204,$A191)))</f>
        <v/>
      </c>
      <c r="D191" s="12">
        <f>IF($A191="","",IF($J191&lt;&gt;"",$J191,SUMIFS(Invoices!$F$5:$F$304,Invoices!$D$5:$D$304,$A191)))</f>
        <v/>
      </c>
      <c r="E191" s="9">
        <f>IF($A191="","",IF($H191&lt;&gt;"",$H191,MAX($C191,$D191,$B191*$G191)))</f>
        <v/>
      </c>
      <c r="F191" s="9">
        <f>IF($A191="","",$B191-$E191)</f>
        <v/>
      </c>
      <c r="G191" s="13" t="n"/>
      <c r="H191" s="11" t="n"/>
      <c r="I191" s="11" t="n"/>
      <c r="J191" s="11" t="n"/>
      <c r="K191" s="14">
        <f>IF($A191="","",IFERROR($D191/$B191,0))</f>
        <v/>
      </c>
      <c r="L191" s="12">
        <f>IF($A191="","",$B191*$G191-$D191)</f>
        <v/>
      </c>
      <c r="M191" s="15">
        <f>IF($A191="","",IF($B191&lt;=0,"⚠ no budget on this line",IF($G191&gt;1,"⚠ percentage complete is above 100%",IF($F191&lt;0,"⚠ forecast over budget by "&amp;TEXT(-$F191,"#,##0"),IF($C191&gt;$B191,"⚠ committed above budget — the overrun is already signed",IF(AND($G191&gt;0,$K191&gt;$G191+0.1),"⚠ "&amp;TEXT($K191,"0%")&amp;" of budget spent at "&amp;TEXT($G191,"0%")&amp;" complete",IF($E191=0,"not started","on budget")))))))</f>
        <v/>
      </c>
      <c r="N191" s="10" t="n"/>
      <c r="O191" s="10" t="n"/>
      <c r="P191" s="10" t="n"/>
    </row>
    <row r="192">
      <c r="A192" s="10" t="n"/>
      <c r="B192" s="11" t="n"/>
      <c r="C192" s="12">
        <f>IF($A192="","",IF($I192&lt;&gt;"",$I192,SUMIFS(Commitments!$F$5:$F$204,Commitments!$D$5:$D$204,$A192)))</f>
        <v/>
      </c>
      <c r="D192" s="12">
        <f>IF($A192="","",IF($J192&lt;&gt;"",$J192,SUMIFS(Invoices!$F$5:$F$304,Invoices!$D$5:$D$304,$A192)))</f>
        <v/>
      </c>
      <c r="E192" s="9">
        <f>IF($A192="","",IF($H192&lt;&gt;"",$H192,MAX($C192,$D192,$B192*$G192)))</f>
        <v/>
      </c>
      <c r="F192" s="9">
        <f>IF($A192="","",$B192-$E192)</f>
        <v/>
      </c>
      <c r="G192" s="13" t="n"/>
      <c r="H192" s="11" t="n"/>
      <c r="I192" s="11" t="n"/>
      <c r="J192" s="11" t="n"/>
      <c r="K192" s="14">
        <f>IF($A192="","",IFERROR($D192/$B192,0))</f>
        <v/>
      </c>
      <c r="L192" s="12">
        <f>IF($A192="","",$B192*$G192-$D192)</f>
        <v/>
      </c>
      <c r="M192" s="15">
        <f>IF($A192="","",IF($B192&lt;=0,"⚠ no budget on this line",IF($G192&gt;1,"⚠ percentage complete is above 100%",IF($F192&lt;0,"⚠ forecast over budget by "&amp;TEXT(-$F192,"#,##0"),IF($C192&gt;$B192,"⚠ committed above budget — the overrun is already signed",IF(AND($G192&gt;0,$K192&gt;$G192+0.1),"⚠ "&amp;TEXT($K192,"0%")&amp;" of budget spent at "&amp;TEXT($G192,"0%")&amp;" complete",IF($E192=0,"not started","on budget")))))))</f>
        <v/>
      </c>
      <c r="N192" s="10" t="n"/>
      <c r="O192" s="10" t="n"/>
      <c r="P192" s="10" t="n"/>
    </row>
    <row r="193">
      <c r="A193" s="10" t="n"/>
      <c r="B193" s="11" t="n"/>
      <c r="C193" s="12">
        <f>IF($A193="","",IF($I193&lt;&gt;"",$I193,SUMIFS(Commitments!$F$5:$F$204,Commitments!$D$5:$D$204,$A193)))</f>
        <v/>
      </c>
      <c r="D193" s="12">
        <f>IF($A193="","",IF($J193&lt;&gt;"",$J193,SUMIFS(Invoices!$F$5:$F$304,Invoices!$D$5:$D$304,$A193)))</f>
        <v/>
      </c>
      <c r="E193" s="9">
        <f>IF($A193="","",IF($H193&lt;&gt;"",$H193,MAX($C193,$D193,$B193*$G193)))</f>
        <v/>
      </c>
      <c r="F193" s="9">
        <f>IF($A193="","",$B193-$E193)</f>
        <v/>
      </c>
      <c r="G193" s="13" t="n"/>
      <c r="H193" s="11" t="n"/>
      <c r="I193" s="11" t="n"/>
      <c r="J193" s="11" t="n"/>
      <c r="K193" s="14">
        <f>IF($A193="","",IFERROR($D193/$B193,0))</f>
        <v/>
      </c>
      <c r="L193" s="12">
        <f>IF($A193="","",$B193*$G193-$D193)</f>
        <v/>
      </c>
      <c r="M193" s="15">
        <f>IF($A193="","",IF($B193&lt;=0,"⚠ no budget on this line",IF($G193&gt;1,"⚠ percentage complete is above 100%",IF($F193&lt;0,"⚠ forecast over budget by "&amp;TEXT(-$F193,"#,##0"),IF($C193&gt;$B193,"⚠ committed above budget — the overrun is already signed",IF(AND($G193&gt;0,$K193&gt;$G193+0.1),"⚠ "&amp;TEXT($K193,"0%")&amp;" of budget spent at "&amp;TEXT($G193,"0%")&amp;" complete",IF($E193=0,"not started","on budget")))))))</f>
        <v/>
      </c>
      <c r="N193" s="10" t="n"/>
      <c r="O193" s="10" t="n"/>
      <c r="P193" s="10" t="n"/>
    </row>
    <row r="194">
      <c r="A194" s="10" t="n"/>
      <c r="B194" s="11" t="n"/>
      <c r="C194" s="12">
        <f>IF($A194="","",IF($I194&lt;&gt;"",$I194,SUMIFS(Commitments!$F$5:$F$204,Commitments!$D$5:$D$204,$A194)))</f>
        <v/>
      </c>
      <c r="D194" s="12">
        <f>IF($A194="","",IF($J194&lt;&gt;"",$J194,SUMIFS(Invoices!$F$5:$F$304,Invoices!$D$5:$D$304,$A194)))</f>
        <v/>
      </c>
      <c r="E194" s="9">
        <f>IF($A194="","",IF($H194&lt;&gt;"",$H194,MAX($C194,$D194,$B194*$G194)))</f>
        <v/>
      </c>
      <c r="F194" s="9">
        <f>IF($A194="","",$B194-$E194)</f>
        <v/>
      </c>
      <c r="G194" s="13" t="n"/>
      <c r="H194" s="11" t="n"/>
      <c r="I194" s="11" t="n"/>
      <c r="J194" s="11" t="n"/>
      <c r="K194" s="14">
        <f>IF($A194="","",IFERROR($D194/$B194,0))</f>
        <v/>
      </c>
      <c r="L194" s="12">
        <f>IF($A194="","",$B194*$G194-$D194)</f>
        <v/>
      </c>
      <c r="M194" s="15">
        <f>IF($A194="","",IF($B194&lt;=0,"⚠ no budget on this line",IF($G194&gt;1,"⚠ percentage complete is above 100%",IF($F194&lt;0,"⚠ forecast over budget by "&amp;TEXT(-$F194,"#,##0"),IF($C194&gt;$B194,"⚠ committed above budget — the overrun is already signed",IF(AND($G194&gt;0,$K194&gt;$G194+0.1),"⚠ "&amp;TEXT($K194,"0%")&amp;" of budget spent at "&amp;TEXT($G194,"0%")&amp;" complete",IF($E194=0,"not started","on budget")))))))</f>
        <v/>
      </c>
      <c r="N194" s="10" t="n"/>
      <c r="O194" s="10" t="n"/>
      <c r="P194" s="10" t="n"/>
    </row>
    <row r="195">
      <c r="A195" s="10" t="n"/>
      <c r="B195" s="11" t="n"/>
      <c r="C195" s="12">
        <f>IF($A195="","",IF($I195&lt;&gt;"",$I195,SUMIFS(Commitments!$F$5:$F$204,Commitments!$D$5:$D$204,$A195)))</f>
        <v/>
      </c>
      <c r="D195" s="12">
        <f>IF($A195="","",IF($J195&lt;&gt;"",$J195,SUMIFS(Invoices!$F$5:$F$304,Invoices!$D$5:$D$304,$A195)))</f>
        <v/>
      </c>
      <c r="E195" s="9">
        <f>IF($A195="","",IF($H195&lt;&gt;"",$H195,MAX($C195,$D195,$B195*$G195)))</f>
        <v/>
      </c>
      <c r="F195" s="9">
        <f>IF($A195="","",$B195-$E195)</f>
        <v/>
      </c>
      <c r="G195" s="13" t="n"/>
      <c r="H195" s="11" t="n"/>
      <c r="I195" s="11" t="n"/>
      <c r="J195" s="11" t="n"/>
      <c r="K195" s="14">
        <f>IF($A195="","",IFERROR($D195/$B195,0))</f>
        <v/>
      </c>
      <c r="L195" s="12">
        <f>IF($A195="","",$B195*$G195-$D195)</f>
        <v/>
      </c>
      <c r="M195" s="15">
        <f>IF($A195="","",IF($B195&lt;=0,"⚠ no budget on this line",IF($G195&gt;1,"⚠ percentage complete is above 100%",IF($F195&lt;0,"⚠ forecast over budget by "&amp;TEXT(-$F195,"#,##0"),IF($C195&gt;$B195,"⚠ committed above budget — the overrun is already signed",IF(AND($G195&gt;0,$K195&gt;$G195+0.1),"⚠ "&amp;TEXT($K195,"0%")&amp;" of budget spent at "&amp;TEXT($G195,"0%")&amp;" complete",IF($E195=0,"not started","on budget")))))))</f>
        <v/>
      </c>
      <c r="N195" s="10" t="n"/>
      <c r="O195" s="10" t="n"/>
      <c r="P195" s="10" t="n"/>
    </row>
    <row r="196">
      <c r="A196" s="10" t="n"/>
      <c r="B196" s="11" t="n"/>
      <c r="C196" s="12">
        <f>IF($A196="","",IF($I196&lt;&gt;"",$I196,SUMIFS(Commitments!$F$5:$F$204,Commitments!$D$5:$D$204,$A196)))</f>
        <v/>
      </c>
      <c r="D196" s="12">
        <f>IF($A196="","",IF($J196&lt;&gt;"",$J196,SUMIFS(Invoices!$F$5:$F$304,Invoices!$D$5:$D$304,$A196)))</f>
        <v/>
      </c>
      <c r="E196" s="9">
        <f>IF($A196="","",IF($H196&lt;&gt;"",$H196,MAX($C196,$D196,$B196*$G196)))</f>
        <v/>
      </c>
      <c r="F196" s="9">
        <f>IF($A196="","",$B196-$E196)</f>
        <v/>
      </c>
      <c r="G196" s="13" t="n"/>
      <c r="H196" s="11" t="n"/>
      <c r="I196" s="11" t="n"/>
      <c r="J196" s="11" t="n"/>
      <c r="K196" s="14">
        <f>IF($A196="","",IFERROR($D196/$B196,0))</f>
        <v/>
      </c>
      <c r="L196" s="12">
        <f>IF($A196="","",$B196*$G196-$D196)</f>
        <v/>
      </c>
      <c r="M196" s="15">
        <f>IF($A196="","",IF($B196&lt;=0,"⚠ no budget on this line",IF($G196&gt;1,"⚠ percentage complete is above 100%",IF($F196&lt;0,"⚠ forecast over budget by "&amp;TEXT(-$F196,"#,##0"),IF($C196&gt;$B196,"⚠ committed above budget — the overrun is already signed",IF(AND($G196&gt;0,$K196&gt;$G196+0.1),"⚠ "&amp;TEXT($K196,"0%")&amp;" of budget spent at "&amp;TEXT($G196,"0%")&amp;" complete",IF($E196=0,"not started","on budget")))))))</f>
        <v/>
      </c>
      <c r="N196" s="10" t="n"/>
      <c r="O196" s="10" t="n"/>
      <c r="P196" s="10" t="n"/>
    </row>
    <row r="197">
      <c r="A197" s="10" t="n"/>
      <c r="B197" s="11" t="n"/>
      <c r="C197" s="12">
        <f>IF($A197="","",IF($I197&lt;&gt;"",$I197,SUMIFS(Commitments!$F$5:$F$204,Commitments!$D$5:$D$204,$A197)))</f>
        <v/>
      </c>
      <c r="D197" s="12">
        <f>IF($A197="","",IF($J197&lt;&gt;"",$J197,SUMIFS(Invoices!$F$5:$F$304,Invoices!$D$5:$D$304,$A197)))</f>
        <v/>
      </c>
      <c r="E197" s="9">
        <f>IF($A197="","",IF($H197&lt;&gt;"",$H197,MAX($C197,$D197,$B197*$G197)))</f>
        <v/>
      </c>
      <c r="F197" s="9">
        <f>IF($A197="","",$B197-$E197)</f>
        <v/>
      </c>
      <c r="G197" s="13" t="n"/>
      <c r="H197" s="11" t="n"/>
      <c r="I197" s="11" t="n"/>
      <c r="J197" s="11" t="n"/>
      <c r="K197" s="14">
        <f>IF($A197="","",IFERROR($D197/$B197,0))</f>
        <v/>
      </c>
      <c r="L197" s="12">
        <f>IF($A197="","",$B197*$G197-$D197)</f>
        <v/>
      </c>
      <c r="M197" s="15">
        <f>IF($A197="","",IF($B197&lt;=0,"⚠ no budget on this line",IF($G197&gt;1,"⚠ percentage complete is above 100%",IF($F197&lt;0,"⚠ forecast over budget by "&amp;TEXT(-$F197,"#,##0"),IF($C197&gt;$B197,"⚠ committed above budget — the overrun is already signed",IF(AND($G197&gt;0,$K197&gt;$G197+0.1),"⚠ "&amp;TEXT($K197,"0%")&amp;" of budget spent at "&amp;TEXT($G197,"0%")&amp;" complete",IF($E197=0,"not started","on budget")))))))</f>
        <v/>
      </c>
      <c r="N197" s="10" t="n"/>
      <c r="O197" s="10" t="n"/>
      <c r="P197" s="10" t="n"/>
    </row>
    <row r="198">
      <c r="A198" s="10" t="n"/>
      <c r="B198" s="11" t="n"/>
      <c r="C198" s="12">
        <f>IF($A198="","",IF($I198&lt;&gt;"",$I198,SUMIFS(Commitments!$F$5:$F$204,Commitments!$D$5:$D$204,$A198)))</f>
        <v/>
      </c>
      <c r="D198" s="12">
        <f>IF($A198="","",IF($J198&lt;&gt;"",$J198,SUMIFS(Invoices!$F$5:$F$304,Invoices!$D$5:$D$304,$A198)))</f>
        <v/>
      </c>
      <c r="E198" s="9">
        <f>IF($A198="","",IF($H198&lt;&gt;"",$H198,MAX($C198,$D198,$B198*$G198)))</f>
        <v/>
      </c>
      <c r="F198" s="9">
        <f>IF($A198="","",$B198-$E198)</f>
        <v/>
      </c>
      <c r="G198" s="13" t="n"/>
      <c r="H198" s="11" t="n"/>
      <c r="I198" s="11" t="n"/>
      <c r="J198" s="11" t="n"/>
      <c r="K198" s="14">
        <f>IF($A198="","",IFERROR($D198/$B198,0))</f>
        <v/>
      </c>
      <c r="L198" s="12">
        <f>IF($A198="","",$B198*$G198-$D198)</f>
        <v/>
      </c>
      <c r="M198" s="15">
        <f>IF($A198="","",IF($B198&lt;=0,"⚠ no budget on this line",IF($G198&gt;1,"⚠ percentage complete is above 100%",IF($F198&lt;0,"⚠ forecast over budget by "&amp;TEXT(-$F198,"#,##0"),IF($C198&gt;$B198,"⚠ committed above budget — the overrun is already signed",IF(AND($G198&gt;0,$K198&gt;$G198+0.1),"⚠ "&amp;TEXT($K198,"0%")&amp;" of budget spent at "&amp;TEXT($G198,"0%")&amp;" complete",IF($E198=0,"not started","on budget")))))))</f>
        <v/>
      </c>
      <c r="N198" s="10" t="n"/>
      <c r="O198" s="10" t="n"/>
      <c r="P198" s="10" t="n"/>
    </row>
    <row r="199">
      <c r="A199" s="10" t="n"/>
      <c r="B199" s="11" t="n"/>
      <c r="C199" s="12">
        <f>IF($A199="","",IF($I199&lt;&gt;"",$I199,SUMIFS(Commitments!$F$5:$F$204,Commitments!$D$5:$D$204,$A199)))</f>
        <v/>
      </c>
      <c r="D199" s="12">
        <f>IF($A199="","",IF($J199&lt;&gt;"",$J199,SUMIFS(Invoices!$F$5:$F$304,Invoices!$D$5:$D$304,$A199)))</f>
        <v/>
      </c>
      <c r="E199" s="9">
        <f>IF($A199="","",IF($H199&lt;&gt;"",$H199,MAX($C199,$D199,$B199*$G199)))</f>
        <v/>
      </c>
      <c r="F199" s="9">
        <f>IF($A199="","",$B199-$E199)</f>
        <v/>
      </c>
      <c r="G199" s="13" t="n"/>
      <c r="H199" s="11" t="n"/>
      <c r="I199" s="11" t="n"/>
      <c r="J199" s="11" t="n"/>
      <c r="K199" s="14">
        <f>IF($A199="","",IFERROR($D199/$B199,0))</f>
        <v/>
      </c>
      <c r="L199" s="12">
        <f>IF($A199="","",$B199*$G199-$D199)</f>
        <v/>
      </c>
      <c r="M199" s="15">
        <f>IF($A199="","",IF($B199&lt;=0,"⚠ no budget on this line",IF($G199&gt;1,"⚠ percentage complete is above 100%",IF($F199&lt;0,"⚠ forecast over budget by "&amp;TEXT(-$F199,"#,##0"),IF($C199&gt;$B199,"⚠ committed above budget — the overrun is already signed",IF(AND($G199&gt;0,$K199&gt;$G199+0.1),"⚠ "&amp;TEXT($K199,"0%")&amp;" of budget spent at "&amp;TEXT($G199,"0%")&amp;" complete",IF($E199=0,"not started","on budget")))))))</f>
        <v/>
      </c>
      <c r="N199" s="10" t="n"/>
      <c r="O199" s="10" t="n"/>
      <c r="P199" s="10" t="n"/>
    </row>
    <row r="200">
      <c r="A200" s="10" t="n"/>
      <c r="B200" s="11" t="n"/>
      <c r="C200" s="12">
        <f>IF($A200="","",IF($I200&lt;&gt;"",$I200,SUMIFS(Commitments!$F$5:$F$204,Commitments!$D$5:$D$204,$A200)))</f>
        <v/>
      </c>
      <c r="D200" s="12">
        <f>IF($A200="","",IF($J200&lt;&gt;"",$J200,SUMIFS(Invoices!$F$5:$F$304,Invoices!$D$5:$D$304,$A200)))</f>
        <v/>
      </c>
      <c r="E200" s="9">
        <f>IF($A200="","",IF($H200&lt;&gt;"",$H200,MAX($C200,$D200,$B200*$G200)))</f>
        <v/>
      </c>
      <c r="F200" s="9">
        <f>IF($A200="","",$B200-$E200)</f>
        <v/>
      </c>
      <c r="G200" s="13" t="n"/>
      <c r="H200" s="11" t="n"/>
      <c r="I200" s="11" t="n"/>
      <c r="J200" s="11" t="n"/>
      <c r="K200" s="14">
        <f>IF($A200="","",IFERROR($D200/$B200,0))</f>
        <v/>
      </c>
      <c r="L200" s="12">
        <f>IF($A200="","",$B200*$G200-$D200)</f>
        <v/>
      </c>
      <c r="M200" s="15">
        <f>IF($A200="","",IF($B200&lt;=0,"⚠ no budget on this line",IF($G200&gt;1,"⚠ percentage complete is above 100%",IF($F200&lt;0,"⚠ forecast over budget by "&amp;TEXT(-$F200,"#,##0"),IF($C200&gt;$B200,"⚠ committed above budget — the overrun is already signed",IF(AND($G200&gt;0,$K200&gt;$G200+0.1),"⚠ "&amp;TEXT($K200,"0%")&amp;" of budget spent at "&amp;TEXT($G200,"0%")&amp;" complete",IF($E200=0,"not started","on budget")))))))</f>
        <v/>
      </c>
      <c r="N200" s="10" t="n"/>
      <c r="O200" s="10" t="n"/>
      <c r="P200" s="10" t="n"/>
    </row>
    <row r="201">
      <c r="A201" s="10" t="n"/>
      <c r="B201" s="11" t="n"/>
      <c r="C201" s="12">
        <f>IF($A201="","",IF($I201&lt;&gt;"",$I201,SUMIFS(Commitments!$F$5:$F$204,Commitments!$D$5:$D$204,$A201)))</f>
        <v/>
      </c>
      <c r="D201" s="12">
        <f>IF($A201="","",IF($J201&lt;&gt;"",$J201,SUMIFS(Invoices!$F$5:$F$304,Invoices!$D$5:$D$304,$A201)))</f>
        <v/>
      </c>
      <c r="E201" s="9">
        <f>IF($A201="","",IF($H201&lt;&gt;"",$H201,MAX($C201,$D201,$B201*$G201)))</f>
        <v/>
      </c>
      <c r="F201" s="9">
        <f>IF($A201="","",$B201-$E201)</f>
        <v/>
      </c>
      <c r="G201" s="13" t="n"/>
      <c r="H201" s="11" t="n"/>
      <c r="I201" s="11" t="n"/>
      <c r="J201" s="11" t="n"/>
      <c r="K201" s="14">
        <f>IF($A201="","",IFERROR($D201/$B201,0))</f>
        <v/>
      </c>
      <c r="L201" s="12">
        <f>IF($A201="","",$B201*$G201-$D201)</f>
        <v/>
      </c>
      <c r="M201" s="15">
        <f>IF($A201="","",IF($B201&lt;=0,"⚠ no budget on this line",IF($G201&gt;1,"⚠ percentage complete is above 100%",IF($F201&lt;0,"⚠ forecast over budget by "&amp;TEXT(-$F201,"#,##0"),IF($C201&gt;$B201,"⚠ committed above budget — the overrun is already signed",IF(AND($G201&gt;0,$K201&gt;$G201+0.1),"⚠ "&amp;TEXT($K201,"0%")&amp;" of budget spent at "&amp;TEXT($G201,"0%")&amp;" complete",IF($E201=0,"not started","on budget")))))))</f>
        <v/>
      </c>
      <c r="N201" s="10" t="n"/>
      <c r="O201" s="10" t="n"/>
      <c r="P201" s="10" t="n"/>
    </row>
    <row r="202">
      <c r="A202" s="10" t="n"/>
      <c r="B202" s="11" t="n"/>
      <c r="C202" s="12">
        <f>IF($A202="","",IF($I202&lt;&gt;"",$I202,SUMIFS(Commitments!$F$5:$F$204,Commitments!$D$5:$D$204,$A202)))</f>
        <v/>
      </c>
      <c r="D202" s="12">
        <f>IF($A202="","",IF($J202&lt;&gt;"",$J202,SUMIFS(Invoices!$F$5:$F$304,Invoices!$D$5:$D$304,$A202)))</f>
        <v/>
      </c>
      <c r="E202" s="9">
        <f>IF($A202="","",IF($H202&lt;&gt;"",$H202,MAX($C202,$D202,$B202*$G202)))</f>
        <v/>
      </c>
      <c r="F202" s="9">
        <f>IF($A202="","",$B202-$E202)</f>
        <v/>
      </c>
      <c r="G202" s="13" t="n"/>
      <c r="H202" s="11" t="n"/>
      <c r="I202" s="11" t="n"/>
      <c r="J202" s="11" t="n"/>
      <c r="K202" s="14">
        <f>IF($A202="","",IFERROR($D202/$B202,0))</f>
        <v/>
      </c>
      <c r="L202" s="12">
        <f>IF($A202="","",$B202*$G202-$D202)</f>
        <v/>
      </c>
      <c r="M202" s="15">
        <f>IF($A202="","",IF($B202&lt;=0,"⚠ no budget on this line",IF($G202&gt;1,"⚠ percentage complete is above 100%",IF($F202&lt;0,"⚠ forecast over budget by "&amp;TEXT(-$F202,"#,##0"),IF($C202&gt;$B202,"⚠ committed above budget — the overrun is already signed",IF(AND($G202&gt;0,$K202&gt;$G202+0.1),"⚠ "&amp;TEXT($K202,"0%")&amp;" of budget spent at "&amp;TEXT($G202,"0%")&amp;" complete",IF($E202=0,"not started","on budget")))))))</f>
        <v/>
      </c>
      <c r="N202" s="10" t="n"/>
      <c r="O202" s="10" t="n"/>
      <c r="P202" s="10" t="n"/>
    </row>
    <row r="203">
      <c r="A203" s="10" t="n"/>
      <c r="B203" s="11" t="n"/>
      <c r="C203" s="12">
        <f>IF($A203="","",IF($I203&lt;&gt;"",$I203,SUMIFS(Commitments!$F$5:$F$204,Commitments!$D$5:$D$204,$A203)))</f>
        <v/>
      </c>
      <c r="D203" s="12">
        <f>IF($A203="","",IF($J203&lt;&gt;"",$J203,SUMIFS(Invoices!$F$5:$F$304,Invoices!$D$5:$D$304,$A203)))</f>
        <v/>
      </c>
      <c r="E203" s="9">
        <f>IF($A203="","",IF($H203&lt;&gt;"",$H203,MAX($C203,$D203,$B203*$G203)))</f>
        <v/>
      </c>
      <c r="F203" s="9">
        <f>IF($A203="","",$B203-$E203)</f>
        <v/>
      </c>
      <c r="G203" s="13" t="n"/>
      <c r="H203" s="11" t="n"/>
      <c r="I203" s="11" t="n"/>
      <c r="J203" s="11" t="n"/>
      <c r="K203" s="14">
        <f>IF($A203="","",IFERROR($D203/$B203,0))</f>
        <v/>
      </c>
      <c r="L203" s="12">
        <f>IF($A203="","",$B203*$G203-$D203)</f>
        <v/>
      </c>
      <c r="M203" s="15">
        <f>IF($A203="","",IF($B203&lt;=0,"⚠ no budget on this line",IF($G203&gt;1,"⚠ percentage complete is above 100%",IF($F203&lt;0,"⚠ forecast over budget by "&amp;TEXT(-$F203,"#,##0"),IF($C203&gt;$B203,"⚠ committed above budget — the overrun is already signed",IF(AND($G203&gt;0,$K203&gt;$G203+0.1),"⚠ "&amp;TEXT($K203,"0%")&amp;" of budget spent at "&amp;TEXT($G203,"0%")&amp;" complete",IF($E203=0,"not started","on budget")))))))</f>
        <v/>
      </c>
      <c r="N203" s="10" t="n"/>
      <c r="O203" s="10" t="n"/>
      <c r="P203" s="10" t="n"/>
    </row>
    <row r="204">
      <c r="A204" s="10" t="n"/>
      <c r="B204" s="11" t="n"/>
      <c r="C204" s="12">
        <f>IF($A204="","",IF($I204&lt;&gt;"",$I204,SUMIFS(Commitments!$F$5:$F$204,Commitments!$D$5:$D$204,$A204)))</f>
        <v/>
      </c>
      <c r="D204" s="12">
        <f>IF($A204="","",IF($J204&lt;&gt;"",$J204,SUMIFS(Invoices!$F$5:$F$304,Invoices!$D$5:$D$304,$A204)))</f>
        <v/>
      </c>
      <c r="E204" s="9">
        <f>IF($A204="","",IF($H204&lt;&gt;"",$H204,MAX($C204,$D204,$B204*$G204)))</f>
        <v/>
      </c>
      <c r="F204" s="9">
        <f>IF($A204="","",$B204-$E204)</f>
        <v/>
      </c>
      <c r="G204" s="13" t="n"/>
      <c r="H204" s="11" t="n"/>
      <c r="I204" s="11" t="n"/>
      <c r="J204" s="11" t="n"/>
      <c r="K204" s="14">
        <f>IF($A204="","",IFERROR($D204/$B204,0))</f>
        <v/>
      </c>
      <c r="L204" s="12">
        <f>IF($A204="","",$B204*$G204-$D204)</f>
        <v/>
      </c>
      <c r="M204" s="15">
        <f>IF($A204="","",IF($B204&lt;=0,"⚠ no budget on this line",IF($G204&gt;1,"⚠ percentage complete is above 100%",IF($F204&lt;0,"⚠ forecast over budget by "&amp;TEXT(-$F204,"#,##0"),IF($C204&gt;$B204,"⚠ committed above budget — the overrun is already signed",IF(AND($G204&gt;0,$K204&gt;$G204+0.1),"⚠ "&amp;TEXT($K204,"0%")&amp;" of budget spent at "&amp;TEXT($G204,"0%")&amp;" complete",IF($E204=0,"not started","on budget")))))))</f>
        <v/>
      </c>
      <c r="N204" s="10" t="n"/>
      <c r="O204" s="10" t="n"/>
      <c r="P204" s="10" t="n"/>
    </row>
    <row r="206">
      <c r="A206" s="2" t="inlineStr">
        <is>
          <t>If you are not going to log invoices and orders, put the totals in the two 'typed instead' columns and the roll-up steps aside for that line. You lose the ageing, the matching and the warning when an order is over-invoiced.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304"/>
  <sheetViews>
    <sheetView workbookViewId="0">
      <pane ySplit="4" topLeftCell="A5" activePane="bottomLeft" state="frozen"/>
      <selection pane="bottomLeft" activeCell="A1" sqref="A1"/>
    </sheetView>
  </sheetViews>
  <sheetFormatPr baseColWidth="8" defaultRowHeight="15"/>
  <cols>
    <col width="12" customWidth="1" min="1" max="1"/>
    <col width="13" customWidth="1" min="2" max="2"/>
    <col width="22" customWidth="1" min="3" max="3"/>
    <col width="18" customWidth="1" min="4" max="4"/>
    <col width="14" customWidth="1" min="5" max="5"/>
    <col width="13" customWidth="1" min="6" max="6"/>
    <col width="11" customWidth="1" min="7" max="7"/>
    <col width="13" customWidth="1" min="8" max="8"/>
    <col width="13" customWidth="1" min="9" max="9"/>
    <col width="12" customWidth="1" min="10" max="10"/>
    <col width="13" customWidth="1" min="11" max="11"/>
    <col width="52" customWidth="1" min="12" max="12"/>
    <col width="26" customWidth="1" min="14" max="14"/>
    <col width="16" customWidth="1" min="15" max="15"/>
  </cols>
  <sheetData>
    <row r="1">
      <c r="A1" s="1" t="inlineStr">
        <is>
          <t>Invoices — what has actually been billed, matched to a cost line</t>
        </is>
      </c>
    </row>
    <row r="2">
      <c r="A2" s="2" t="inlineStr">
        <is>
          <t>Net amounts drive the budget: recoverable tax is not a project cost. Match every invoice to the order it is drawn against, so an order cannot be quietly over-invoiced.</t>
        </is>
      </c>
      <c r="N2" s="3" t="inlineStr">
        <is>
          <t>Invoices</t>
        </is>
      </c>
    </row>
    <row r="3">
      <c r="N3" s="6" t="inlineStr">
        <is>
          <t>Invoices logged</t>
        </is>
      </c>
      <c r="O3" s="7">
        <f>COUNT($A$5:$A$304)</f>
        <v/>
      </c>
    </row>
    <row r="4">
      <c r="A4" s="8" t="inlineStr">
        <is>
          <t>Invoice date</t>
        </is>
      </c>
      <c r="B4" s="8" t="inlineStr">
        <is>
          <t>Invoice no</t>
        </is>
      </c>
      <c r="C4" s="8" t="inlineStr">
        <is>
          <t>Supplier</t>
        </is>
      </c>
      <c r="D4" s="8" t="inlineStr">
        <is>
          <t>Cost line</t>
        </is>
      </c>
      <c r="E4" s="8" t="inlineStr">
        <is>
          <t>Commitment ref</t>
        </is>
      </c>
      <c r="F4" s="8" t="inlineStr">
        <is>
          <t>Net amount</t>
        </is>
      </c>
      <c r="G4" s="8" t="inlineStr">
        <is>
          <t>Tax</t>
        </is>
      </c>
      <c r="H4" s="8" t="inlineStr">
        <is>
          <t>Gross</t>
        </is>
      </c>
      <c r="I4" s="8" t="inlineStr">
        <is>
          <t>Approved by</t>
        </is>
      </c>
      <c r="J4" s="8" t="inlineStr">
        <is>
          <t>Paid date</t>
        </is>
      </c>
      <c r="K4" s="8" t="inlineStr">
        <is>
          <t>Days outstanding</t>
        </is>
      </c>
      <c r="L4" s="8" t="inlineStr">
        <is>
          <t>Check</t>
        </is>
      </c>
      <c r="N4" s="6" t="inlineStr">
        <is>
          <t>Net billed</t>
        </is>
      </c>
      <c r="O4" s="9">
        <f>SUM($F$5:$F$304)</f>
        <v/>
      </c>
    </row>
    <row r="5">
      <c r="A5" s="16" t="n">
        <v>46081</v>
      </c>
      <c r="B5" s="10" t="inlineStr">
        <is>
          <t>INV-3301</t>
        </is>
      </c>
      <c r="C5" s="10" t="inlineStr">
        <is>
          <t>Studio Nord</t>
        </is>
      </c>
      <c r="D5" s="10" t="inlineStr">
        <is>
          <t>Design</t>
        </is>
      </c>
      <c r="E5" s="10" t="inlineStr">
        <is>
          <t>PO-014</t>
        </is>
      </c>
      <c r="F5" s="11" t="n">
        <v>9600</v>
      </c>
      <c r="G5" s="11" t="n">
        <v>1920</v>
      </c>
      <c r="H5" s="12">
        <f>IF($A5="","",$F5+$G5)</f>
        <v/>
      </c>
      <c r="I5" s="10" t="inlineStr">
        <is>
          <t>TR</t>
        </is>
      </c>
      <c r="J5" s="16" t="n">
        <v>46109</v>
      </c>
      <c r="K5" s="17">
        <f>IF($A5="","",IF($J5&lt;&gt;"","",TODAY()-$A5))</f>
        <v/>
      </c>
      <c r="L5" s="15">
        <f>IF($A5="","",IF(COUNTIF(Costs!$A$5:$A$204,$D5)=0,"⚠ this cost line is not on the Costs tab",IF($F5&lt;=0,"⚠ net amount is missing",IF(AND($E5&lt;&gt;"",COUNTIF(Commitments!$B$5:$B$204,$E5)=0),"⚠ no order on the Commitments tab has that reference",IF(AND($E5&lt;&gt;"",SUMIFS(Invoices!$F$5:$F$304,Invoices!$E$5:$E$304,$E5)&gt;SUMIFS(Commitments!$F$5:$F$204,Commitments!$B$5:$B$204,$E5)),"⚠ this order is over-invoiced — raise a variation or reject the invoice",IF(AND($J5="",TODAY()-$A5&gt;60),"⚠ unpaid after 60 days",IF($E5="","no order reference — it cannot be matched","")))))))</f>
        <v/>
      </c>
      <c r="N5" s="6" t="inlineStr">
        <is>
          <t>Gross billed</t>
        </is>
      </c>
      <c r="O5" s="9">
        <f>SUM($H$5:$H$304)</f>
        <v/>
      </c>
    </row>
    <row r="6">
      <c r="A6" s="16" t="n">
        <v>46112</v>
      </c>
      <c r="B6" s="10" t="inlineStr">
        <is>
          <t>INV-3388</t>
        </is>
      </c>
      <c r="C6" s="10" t="inlineStr">
        <is>
          <t>Studio Nord</t>
        </is>
      </c>
      <c r="D6" s="10" t="inlineStr">
        <is>
          <t>Design</t>
        </is>
      </c>
      <c r="E6" s="10" t="inlineStr">
        <is>
          <t>PO-014</t>
        </is>
      </c>
      <c r="F6" s="11" t="n">
        <v>9600</v>
      </c>
      <c r="G6" s="11" t="n">
        <v>1920</v>
      </c>
      <c r="H6" s="12">
        <f>IF($A6="","",$F6+$G6)</f>
        <v/>
      </c>
      <c r="I6" s="10" t="inlineStr">
        <is>
          <t>TR</t>
        </is>
      </c>
      <c r="J6" s="16" t="n">
        <v>46141</v>
      </c>
      <c r="K6" s="17">
        <f>IF($A6="","",IF($J6&lt;&gt;"","",TODAY()-$A6))</f>
        <v/>
      </c>
      <c r="L6" s="15">
        <f>IF($A6="","",IF(COUNTIF(Costs!$A$5:$A$204,$D6)=0,"⚠ this cost line is not on the Costs tab",IF($F6&lt;=0,"⚠ net amount is missing",IF(AND($E6&lt;&gt;"",COUNTIF(Commitments!$B$5:$B$204,$E6)=0),"⚠ no order on the Commitments tab has that reference",IF(AND($E6&lt;&gt;"",SUMIFS(Invoices!$F$5:$F$304,Invoices!$E$5:$E$304,$E6)&gt;SUMIFS(Commitments!$F$5:$F$204,Commitments!$B$5:$B$204,$E6)),"⚠ this order is over-invoiced — raise a variation or reject the invoice",IF(AND($J6="",TODAY()-$A6&gt;60),"⚠ unpaid after 60 days",IF($E6="","no order reference — it cannot be matched","")))))))</f>
        <v/>
      </c>
      <c r="N6" s="6" t="inlineStr">
        <is>
          <t>Unpaid — count</t>
        </is>
      </c>
      <c r="O6" s="7">
        <f>COUNT($K$5:$K$304)</f>
        <v/>
      </c>
    </row>
    <row r="7">
      <c r="A7" s="16" t="n">
        <v>46127</v>
      </c>
      <c r="B7" s="10" t="inlineStr">
        <is>
          <t>INV-3421</t>
        </is>
      </c>
      <c r="C7" s="10" t="inlineStr">
        <is>
          <t>Studio Nord</t>
        </is>
      </c>
      <c r="D7" s="10" t="inlineStr">
        <is>
          <t>Design</t>
        </is>
      </c>
      <c r="E7" s="10" t="inlineStr">
        <is>
          <t>PO-014</t>
        </is>
      </c>
      <c r="F7" s="11" t="n">
        <v>4800</v>
      </c>
      <c r="G7" s="11" t="n">
        <v>960</v>
      </c>
      <c r="H7" s="12">
        <f>IF($A7="","",$F7+$G7)</f>
        <v/>
      </c>
      <c r="I7" s="10" t="inlineStr">
        <is>
          <t>TR</t>
        </is>
      </c>
      <c r="J7" s="16" t="n">
        <v>46156</v>
      </c>
      <c r="K7" s="17">
        <f>IF($A7="","",IF($J7&lt;&gt;"","",TODAY()-$A7))</f>
        <v/>
      </c>
      <c r="L7" s="15">
        <f>IF($A7="","",IF(COUNTIF(Costs!$A$5:$A$204,$D7)=0,"⚠ this cost line is not on the Costs tab",IF($F7&lt;=0,"⚠ net amount is missing",IF(AND($E7&lt;&gt;"",COUNTIF(Commitments!$B$5:$B$204,$E7)=0),"⚠ no order on the Commitments tab has that reference",IF(AND($E7&lt;&gt;"",SUMIFS(Invoices!$F$5:$F$304,Invoices!$E$5:$E$304,$E7)&gt;SUMIFS(Commitments!$F$5:$F$204,Commitments!$B$5:$B$204,$E7)),"⚠ this order is over-invoiced — raise a variation or reject the invoice",IF(AND($J7="",TODAY()-$A7&gt;60),"⚠ unpaid after 60 days",IF($E7="","no order reference — it cannot be matched","")))))))</f>
        <v/>
      </c>
      <c r="N7" s="6" t="inlineStr">
        <is>
          <t>Unpaid — net value</t>
        </is>
      </c>
      <c r="O7" s="9">
        <f>SUMIFS($F$5:$F$304,$J$5:$J$304,"",$A$5:$A$304,"&gt;0")</f>
        <v/>
      </c>
    </row>
    <row r="8">
      <c r="A8" s="16" t="n">
        <v>46112</v>
      </c>
      <c r="B8" s="10" t="inlineStr">
        <is>
          <t>INV-7742</t>
        </is>
      </c>
      <c r="C8" s="10" t="inlineStr">
        <is>
          <t>Meridian Software</t>
        </is>
      </c>
      <c r="D8" s="10" t="inlineStr">
        <is>
          <t>Development</t>
        </is>
      </c>
      <c r="E8" s="10" t="inlineStr">
        <is>
          <t>PO-021</t>
        </is>
      </c>
      <c r="F8" s="11" t="n">
        <v>19200</v>
      </c>
      <c r="G8" s="11" t="n">
        <v>3840</v>
      </c>
      <c r="H8" s="12">
        <f>IF($A8="","",$F8+$G8)</f>
        <v/>
      </c>
      <c r="I8" s="10" t="inlineStr">
        <is>
          <t>TR</t>
        </is>
      </c>
      <c r="J8" s="16" t="n">
        <v>46142</v>
      </c>
      <c r="K8" s="17">
        <f>IF($A8="","",IF($J8&lt;&gt;"","",TODAY()-$A8))</f>
        <v/>
      </c>
      <c r="L8" s="15">
        <f>IF($A8="","",IF(COUNTIF(Costs!$A$5:$A$204,$D8)=0,"⚠ this cost line is not on the Costs tab",IF($F8&lt;=0,"⚠ net amount is missing",IF(AND($E8&lt;&gt;"",COUNTIF(Commitments!$B$5:$B$204,$E8)=0),"⚠ no order on the Commitments tab has that reference",IF(AND($E8&lt;&gt;"",SUMIFS(Invoices!$F$5:$F$304,Invoices!$E$5:$E$304,$E8)&gt;SUMIFS(Commitments!$F$5:$F$204,Commitments!$B$5:$B$204,$E8)),"⚠ this order is over-invoiced — raise a variation or reject the invoice",IF(AND($J8="",TODAY()-$A8&gt;60),"⚠ unpaid after 60 days",IF($E8="","no order reference — it cannot be matched","")))))))</f>
        <v/>
      </c>
      <c r="N8" s="6" t="inlineStr">
        <is>
          <t>Oldest unpaid, in days</t>
        </is>
      </c>
      <c r="O8" s="7">
        <f>IFERROR(MAX($K$5:$K$304),0)</f>
        <v/>
      </c>
    </row>
    <row r="9">
      <c r="A9" s="16" t="n">
        <v>46142</v>
      </c>
      <c r="B9" s="10" t="inlineStr">
        <is>
          <t>INV-7810</t>
        </is>
      </c>
      <c r="C9" s="10" t="inlineStr">
        <is>
          <t>Meridian Software</t>
        </is>
      </c>
      <c r="D9" s="10" t="inlineStr">
        <is>
          <t>Development</t>
        </is>
      </c>
      <c r="E9" s="10" t="inlineStr">
        <is>
          <t>PO-021</t>
        </is>
      </c>
      <c r="F9" s="11" t="n">
        <v>19200</v>
      </c>
      <c r="G9" s="11" t="n">
        <v>3840</v>
      </c>
      <c r="H9" s="12">
        <f>IF($A9="","",$F9+$G9)</f>
        <v/>
      </c>
      <c r="I9" s="10" t="inlineStr">
        <is>
          <t>TR</t>
        </is>
      </c>
      <c r="J9" s="16" t="n">
        <v>46171</v>
      </c>
      <c r="K9" s="17">
        <f>IF($A9="","",IF($J9&lt;&gt;"","",TODAY()-$A9))</f>
        <v/>
      </c>
      <c r="L9" s="15">
        <f>IF($A9="","",IF(COUNTIF(Costs!$A$5:$A$204,$D9)=0,"⚠ this cost line is not on the Costs tab",IF($F9&lt;=0,"⚠ net amount is missing",IF(AND($E9&lt;&gt;"",COUNTIF(Commitments!$B$5:$B$204,$E9)=0),"⚠ no order on the Commitments tab has that reference",IF(AND($E9&lt;&gt;"",SUMIFS(Invoices!$F$5:$F$304,Invoices!$E$5:$E$304,$E9)&gt;SUMIFS(Commitments!$F$5:$F$204,Commitments!$B$5:$B$204,$E9)),"⚠ this order is over-invoiced — raise a variation or reject the invoice",IF(AND($J9="",TODAY()-$A9&gt;60),"⚠ unpaid after 60 days",IF($E9="","no order reference — it cannot be matched","")))))))</f>
        <v/>
      </c>
      <c r="N9" s="6" t="inlineStr">
        <is>
          <t>Invoices with a warning</t>
        </is>
      </c>
      <c r="O9" s="7">
        <f>COUNTIF($L$5:$L$304,"⚠*")</f>
        <v/>
      </c>
    </row>
    <row r="10">
      <c r="A10" s="16" t="n">
        <v>46173</v>
      </c>
      <c r="B10" s="10" t="inlineStr">
        <is>
          <t>INV-7889</t>
        </is>
      </c>
      <c r="C10" s="10" t="inlineStr">
        <is>
          <t>Meridian Software</t>
        </is>
      </c>
      <c r="D10" s="10" t="inlineStr">
        <is>
          <t>Development</t>
        </is>
      </c>
      <c r="E10" s="10" t="inlineStr">
        <is>
          <t>PO-021</t>
        </is>
      </c>
      <c r="F10" s="11" t="n">
        <v>20000</v>
      </c>
      <c r="G10" s="11" t="n">
        <v>4000</v>
      </c>
      <c r="H10" s="12">
        <f>IF($A10="","",$F10+$G10)</f>
        <v/>
      </c>
      <c r="I10" s="10" t="inlineStr">
        <is>
          <t>TR</t>
        </is>
      </c>
      <c r="J10" s="16" t="n">
        <v>46203</v>
      </c>
      <c r="K10" s="17">
        <f>IF($A10="","",IF($J10&lt;&gt;"","",TODAY()-$A10))</f>
        <v/>
      </c>
      <c r="L10" s="15">
        <f>IF($A10="","",IF(COUNTIF(Costs!$A$5:$A$204,$D10)=0,"⚠ this cost line is not on the Costs tab",IF($F10&lt;=0,"⚠ net amount is missing",IF(AND($E10&lt;&gt;"",COUNTIF(Commitments!$B$5:$B$204,$E10)=0),"⚠ no order on the Commitments tab has that reference",IF(AND($E10&lt;&gt;"",SUMIFS(Invoices!$F$5:$F$304,Invoices!$E$5:$E$304,$E10)&gt;SUMIFS(Commitments!$F$5:$F$204,Commitments!$B$5:$B$204,$E10)),"⚠ this order is over-invoiced — raise a variation or reject the invoice",IF(AND($J10="",TODAY()-$A10&gt;60),"⚠ unpaid after 60 days",IF($E10="","no order reference — it cannot be matched","")))))))</f>
        <v/>
      </c>
    </row>
    <row r="11">
      <c r="A11" s="16" t="n">
        <v>46203</v>
      </c>
      <c r="B11" s="10" t="inlineStr">
        <is>
          <t>INV-7954</t>
        </is>
      </c>
      <c r="C11" s="10" t="inlineStr">
        <is>
          <t>Meridian Software</t>
        </is>
      </c>
      <c r="D11" s="10" t="inlineStr">
        <is>
          <t>Development</t>
        </is>
      </c>
      <c r="E11" s="10" t="inlineStr">
        <is>
          <t>PO-021</t>
        </is>
      </c>
      <c r="F11" s="11" t="n">
        <v>20000</v>
      </c>
      <c r="G11" s="11" t="n">
        <v>4000</v>
      </c>
      <c r="H11" s="12">
        <f>IF($A11="","",$F11+$G11)</f>
        <v/>
      </c>
      <c r="I11" s="10" t="inlineStr">
        <is>
          <t>TR</t>
        </is>
      </c>
      <c r="J11" s="16" t="n"/>
      <c r="K11" s="17">
        <f>IF($A11="","",IF($J11&lt;&gt;"","",TODAY()-$A11))</f>
        <v/>
      </c>
      <c r="L11" s="15">
        <f>IF($A11="","",IF(COUNTIF(Costs!$A$5:$A$204,$D11)=0,"⚠ this cost line is not on the Costs tab",IF($F11&lt;=0,"⚠ net amount is missing",IF(AND($E11&lt;&gt;"",COUNTIF(Commitments!$B$5:$B$204,$E11)=0),"⚠ no order on the Commitments tab has that reference",IF(AND($E11&lt;&gt;"",SUMIFS(Invoices!$F$5:$F$304,Invoices!$E$5:$E$304,$E11)&gt;SUMIFS(Commitments!$F$5:$F$204,Commitments!$B$5:$B$204,$E11)),"⚠ this order is over-invoiced — raise a variation or reject the invoice",IF(AND($J11="",TODAY()-$A11&gt;60),"⚠ unpaid after 60 days",IF($E11="","no order reference — it cannot be matched","")))))))</f>
        <v/>
      </c>
    </row>
    <row r="12">
      <c r="A12" s="16" t="n">
        <v>46142</v>
      </c>
      <c r="B12" s="10" t="inlineStr">
        <is>
          <t>INV-C-118</t>
        </is>
      </c>
      <c r="C12" s="10" t="inlineStr">
        <is>
          <t>Cloudhaus</t>
        </is>
      </c>
      <c r="D12" s="10" t="inlineStr">
        <is>
          <t>Infrastructure</t>
        </is>
      </c>
      <c r="E12" s="10" t="inlineStr">
        <is>
          <t>PO-029</t>
        </is>
      </c>
      <c r="F12" s="11" t="n">
        <v>4600</v>
      </c>
      <c r="G12" s="11" t="n">
        <v>920</v>
      </c>
      <c r="H12" s="12">
        <f>IF($A12="","",$F12+$G12)</f>
        <v/>
      </c>
      <c r="I12" s="10" t="inlineStr">
        <is>
          <t>PK</t>
        </is>
      </c>
      <c r="J12" s="16" t="n">
        <v>46172</v>
      </c>
      <c r="K12" s="17">
        <f>IF($A12="","",IF($J12&lt;&gt;"","",TODAY()-$A12))</f>
        <v/>
      </c>
      <c r="L12" s="15">
        <f>IF($A12="","",IF(COUNTIF(Costs!$A$5:$A$204,$D12)=0,"⚠ this cost line is not on the Costs tab",IF($F12&lt;=0,"⚠ net amount is missing",IF(AND($E12&lt;&gt;"",COUNTIF(Commitments!$B$5:$B$204,$E12)=0),"⚠ no order on the Commitments tab has that reference",IF(AND($E12&lt;&gt;"",SUMIFS(Invoices!$F$5:$F$304,Invoices!$E$5:$E$304,$E12)&gt;SUMIFS(Commitments!$F$5:$F$204,Commitments!$B$5:$B$204,$E12)),"⚠ this order is over-invoiced — raise a variation or reject the invoice",IF(AND($J12="",TODAY()-$A12&gt;60),"⚠ unpaid after 60 days",IF($E12="","no order reference — it cannot be matched","")))))))</f>
        <v/>
      </c>
    </row>
    <row r="13">
      <c r="A13" s="16" t="n">
        <v>46203</v>
      </c>
      <c r="B13" s="10" t="inlineStr">
        <is>
          <t>INV-C-166</t>
        </is>
      </c>
      <c r="C13" s="10" t="inlineStr">
        <is>
          <t>Cloudhaus</t>
        </is>
      </c>
      <c r="D13" s="10" t="inlineStr">
        <is>
          <t>Infrastructure</t>
        </is>
      </c>
      <c r="E13" s="10" t="inlineStr">
        <is>
          <t>PO-029</t>
        </is>
      </c>
      <c r="F13" s="11" t="n">
        <v>4600</v>
      </c>
      <c r="G13" s="11" t="n">
        <v>920</v>
      </c>
      <c r="H13" s="12">
        <f>IF($A13="","",$F13+$G13)</f>
        <v/>
      </c>
      <c r="I13" s="10" t="inlineStr">
        <is>
          <t>PK</t>
        </is>
      </c>
      <c r="J13" s="16" t="n">
        <v>46233</v>
      </c>
      <c r="K13" s="17">
        <f>IF($A13="","",IF($J13&lt;&gt;"","",TODAY()-$A13))</f>
        <v/>
      </c>
      <c r="L13" s="15">
        <f>IF($A13="","",IF(COUNTIF(Costs!$A$5:$A$204,$D13)=0,"⚠ this cost line is not on the Costs tab",IF($F13&lt;=0,"⚠ net amount is missing",IF(AND($E13&lt;&gt;"",COUNTIF(Commitments!$B$5:$B$204,$E13)=0),"⚠ no order on the Commitments tab has that reference",IF(AND($E13&lt;&gt;"",SUMIFS(Invoices!$F$5:$F$304,Invoices!$E$5:$E$304,$E13)&gt;SUMIFS(Commitments!$F$5:$F$204,Commitments!$B$5:$B$204,$E13)),"⚠ this order is over-invoiced — raise a variation or reject the invoice",IF(AND($J13="",TODAY()-$A13&gt;60),"⚠ unpaid after 60 days",IF($E13="","no order reference — it cannot be matched","")))))))</f>
        <v/>
      </c>
    </row>
    <row r="14">
      <c r="A14" s="16" t="n"/>
      <c r="B14" s="10" t="n"/>
      <c r="C14" s="10" t="n"/>
      <c r="D14" s="10" t="n"/>
      <c r="E14" s="10" t="n"/>
      <c r="F14" s="11" t="n"/>
      <c r="G14" s="11" t="n"/>
      <c r="H14" s="12">
        <f>IF($A14="","",$F14+$G14)</f>
        <v/>
      </c>
      <c r="I14" s="10" t="n"/>
      <c r="J14" s="16" t="n"/>
      <c r="K14" s="17">
        <f>IF($A14="","",IF($J14&lt;&gt;"","",TODAY()-$A14))</f>
        <v/>
      </c>
      <c r="L14" s="15">
        <f>IF($A14="","",IF(COUNTIF(Costs!$A$5:$A$204,$D14)=0,"⚠ this cost line is not on the Costs tab",IF($F14&lt;=0,"⚠ net amount is missing",IF(AND($E14&lt;&gt;"",COUNTIF(Commitments!$B$5:$B$204,$E14)=0),"⚠ no order on the Commitments tab has that reference",IF(AND($E14&lt;&gt;"",SUMIFS(Invoices!$F$5:$F$304,Invoices!$E$5:$E$304,$E14)&gt;SUMIFS(Commitments!$F$5:$F$204,Commitments!$B$5:$B$204,$E14)),"⚠ this order is over-invoiced — raise a variation or reject the invoice",IF(AND($J14="",TODAY()-$A14&gt;60),"⚠ unpaid after 60 days",IF($E14="","no order reference — it cannot be matched","")))))))</f>
        <v/>
      </c>
    </row>
    <row r="15">
      <c r="A15" s="16" t="n"/>
      <c r="B15" s="10" t="n"/>
      <c r="C15" s="10" t="n"/>
      <c r="D15" s="10" t="n"/>
      <c r="E15" s="10" t="n"/>
      <c r="F15" s="11" t="n"/>
      <c r="G15" s="11" t="n"/>
      <c r="H15" s="12">
        <f>IF($A15="","",$F15+$G15)</f>
        <v/>
      </c>
      <c r="I15" s="10" t="n"/>
      <c r="J15" s="16" t="n"/>
      <c r="K15" s="17">
        <f>IF($A15="","",IF($J15&lt;&gt;"","",TODAY()-$A15))</f>
        <v/>
      </c>
      <c r="L15" s="15">
        <f>IF($A15="","",IF(COUNTIF(Costs!$A$5:$A$204,$D15)=0,"⚠ this cost line is not on the Costs tab",IF($F15&lt;=0,"⚠ net amount is missing",IF(AND($E15&lt;&gt;"",COUNTIF(Commitments!$B$5:$B$204,$E15)=0),"⚠ no order on the Commitments tab has that reference",IF(AND($E15&lt;&gt;"",SUMIFS(Invoices!$F$5:$F$304,Invoices!$E$5:$E$304,$E15)&gt;SUMIFS(Commitments!$F$5:$F$204,Commitments!$B$5:$B$204,$E15)),"⚠ this order is over-invoiced — raise a variation or reject the invoice",IF(AND($J15="",TODAY()-$A15&gt;60),"⚠ unpaid after 60 days",IF($E15="","no order reference — it cannot be matched","")))))))</f>
        <v/>
      </c>
    </row>
    <row r="16">
      <c r="A16" s="16" t="n"/>
      <c r="B16" s="10" t="n"/>
      <c r="C16" s="10" t="n"/>
      <c r="D16" s="10" t="n"/>
      <c r="E16" s="10" t="n"/>
      <c r="F16" s="11" t="n"/>
      <c r="G16" s="11" t="n"/>
      <c r="H16" s="12">
        <f>IF($A16="","",$F16+$G16)</f>
        <v/>
      </c>
      <c r="I16" s="10" t="n"/>
      <c r="J16" s="16" t="n"/>
      <c r="K16" s="17">
        <f>IF($A16="","",IF($J16&lt;&gt;"","",TODAY()-$A16))</f>
        <v/>
      </c>
      <c r="L16" s="15">
        <f>IF($A16="","",IF(COUNTIF(Costs!$A$5:$A$204,$D16)=0,"⚠ this cost line is not on the Costs tab",IF($F16&lt;=0,"⚠ net amount is missing",IF(AND($E16&lt;&gt;"",COUNTIF(Commitments!$B$5:$B$204,$E16)=0),"⚠ no order on the Commitments tab has that reference",IF(AND($E16&lt;&gt;"",SUMIFS(Invoices!$F$5:$F$304,Invoices!$E$5:$E$304,$E16)&gt;SUMIFS(Commitments!$F$5:$F$204,Commitments!$B$5:$B$204,$E16)),"⚠ this order is over-invoiced — raise a variation or reject the invoice",IF(AND($J16="",TODAY()-$A16&gt;60),"⚠ unpaid after 60 days",IF($E16="","no order reference — it cannot be matched","")))))))</f>
        <v/>
      </c>
    </row>
    <row r="17">
      <c r="A17" s="16" t="n"/>
      <c r="B17" s="10" t="n"/>
      <c r="C17" s="10" t="n"/>
      <c r="D17" s="10" t="n"/>
      <c r="E17" s="10" t="n"/>
      <c r="F17" s="11" t="n"/>
      <c r="G17" s="11" t="n"/>
      <c r="H17" s="12">
        <f>IF($A17="","",$F17+$G17)</f>
        <v/>
      </c>
      <c r="I17" s="10" t="n"/>
      <c r="J17" s="16" t="n"/>
      <c r="K17" s="17">
        <f>IF($A17="","",IF($J17&lt;&gt;"","",TODAY()-$A17))</f>
        <v/>
      </c>
      <c r="L17" s="15">
        <f>IF($A17="","",IF(COUNTIF(Costs!$A$5:$A$204,$D17)=0,"⚠ this cost line is not on the Costs tab",IF($F17&lt;=0,"⚠ net amount is missing",IF(AND($E17&lt;&gt;"",COUNTIF(Commitments!$B$5:$B$204,$E17)=0),"⚠ no order on the Commitments tab has that reference",IF(AND($E17&lt;&gt;"",SUMIFS(Invoices!$F$5:$F$304,Invoices!$E$5:$E$304,$E17)&gt;SUMIFS(Commitments!$F$5:$F$204,Commitments!$B$5:$B$204,$E17)),"⚠ this order is over-invoiced — raise a variation or reject the invoice",IF(AND($J17="",TODAY()-$A17&gt;60),"⚠ unpaid after 60 days",IF($E17="","no order reference — it cannot be matched","")))))))</f>
        <v/>
      </c>
    </row>
    <row r="18">
      <c r="A18" s="16" t="n"/>
      <c r="B18" s="10" t="n"/>
      <c r="C18" s="10" t="n"/>
      <c r="D18" s="10" t="n"/>
      <c r="E18" s="10" t="n"/>
      <c r="F18" s="11" t="n"/>
      <c r="G18" s="11" t="n"/>
      <c r="H18" s="12">
        <f>IF($A18="","",$F18+$G18)</f>
        <v/>
      </c>
      <c r="I18" s="10" t="n"/>
      <c r="J18" s="16" t="n"/>
      <c r="K18" s="17">
        <f>IF($A18="","",IF($J18&lt;&gt;"","",TODAY()-$A18))</f>
        <v/>
      </c>
      <c r="L18" s="15">
        <f>IF($A18="","",IF(COUNTIF(Costs!$A$5:$A$204,$D18)=0,"⚠ this cost line is not on the Costs tab",IF($F18&lt;=0,"⚠ net amount is missing",IF(AND($E18&lt;&gt;"",COUNTIF(Commitments!$B$5:$B$204,$E18)=0),"⚠ no order on the Commitments tab has that reference",IF(AND($E18&lt;&gt;"",SUMIFS(Invoices!$F$5:$F$304,Invoices!$E$5:$E$304,$E18)&gt;SUMIFS(Commitments!$F$5:$F$204,Commitments!$B$5:$B$204,$E18)),"⚠ this order is over-invoiced — raise a variation or reject the invoice",IF(AND($J18="",TODAY()-$A18&gt;60),"⚠ unpaid after 60 days",IF($E18="","no order reference — it cannot be matched","")))))))</f>
        <v/>
      </c>
    </row>
    <row r="19">
      <c r="A19" s="16" t="n"/>
      <c r="B19" s="10" t="n"/>
      <c r="C19" s="10" t="n"/>
      <c r="D19" s="10" t="n"/>
      <c r="E19" s="10" t="n"/>
      <c r="F19" s="11" t="n"/>
      <c r="G19" s="11" t="n"/>
      <c r="H19" s="12">
        <f>IF($A19="","",$F19+$G19)</f>
        <v/>
      </c>
      <c r="I19" s="10" t="n"/>
      <c r="J19" s="16" t="n"/>
      <c r="K19" s="17">
        <f>IF($A19="","",IF($J19&lt;&gt;"","",TODAY()-$A19))</f>
        <v/>
      </c>
      <c r="L19" s="15">
        <f>IF($A19="","",IF(COUNTIF(Costs!$A$5:$A$204,$D19)=0,"⚠ this cost line is not on the Costs tab",IF($F19&lt;=0,"⚠ net amount is missing",IF(AND($E19&lt;&gt;"",COUNTIF(Commitments!$B$5:$B$204,$E19)=0),"⚠ no order on the Commitments tab has that reference",IF(AND($E19&lt;&gt;"",SUMIFS(Invoices!$F$5:$F$304,Invoices!$E$5:$E$304,$E19)&gt;SUMIFS(Commitments!$F$5:$F$204,Commitments!$B$5:$B$204,$E19)),"⚠ this order is over-invoiced — raise a variation or reject the invoice",IF(AND($J19="",TODAY()-$A19&gt;60),"⚠ unpaid after 60 days",IF($E19="","no order reference — it cannot be matched","")))))))</f>
        <v/>
      </c>
    </row>
    <row r="20">
      <c r="A20" s="16" t="n"/>
      <c r="B20" s="10" t="n"/>
      <c r="C20" s="10" t="n"/>
      <c r="D20" s="10" t="n"/>
      <c r="E20" s="10" t="n"/>
      <c r="F20" s="11" t="n"/>
      <c r="G20" s="11" t="n"/>
      <c r="H20" s="12">
        <f>IF($A20="","",$F20+$G20)</f>
        <v/>
      </c>
      <c r="I20" s="10" t="n"/>
      <c r="J20" s="16" t="n"/>
      <c r="K20" s="17">
        <f>IF($A20="","",IF($J20&lt;&gt;"","",TODAY()-$A20))</f>
        <v/>
      </c>
      <c r="L20" s="15">
        <f>IF($A20="","",IF(COUNTIF(Costs!$A$5:$A$204,$D20)=0,"⚠ this cost line is not on the Costs tab",IF($F20&lt;=0,"⚠ net amount is missing",IF(AND($E20&lt;&gt;"",COUNTIF(Commitments!$B$5:$B$204,$E20)=0),"⚠ no order on the Commitments tab has that reference",IF(AND($E20&lt;&gt;"",SUMIFS(Invoices!$F$5:$F$304,Invoices!$E$5:$E$304,$E20)&gt;SUMIFS(Commitments!$F$5:$F$204,Commitments!$B$5:$B$204,$E20)),"⚠ this order is over-invoiced — raise a variation or reject the invoice",IF(AND($J20="",TODAY()-$A20&gt;60),"⚠ unpaid after 60 days",IF($E20="","no order reference — it cannot be matched","")))))))</f>
        <v/>
      </c>
    </row>
    <row r="21">
      <c r="A21" s="16" t="n"/>
      <c r="B21" s="10" t="n"/>
      <c r="C21" s="10" t="n"/>
      <c r="D21" s="10" t="n"/>
      <c r="E21" s="10" t="n"/>
      <c r="F21" s="11" t="n"/>
      <c r="G21" s="11" t="n"/>
      <c r="H21" s="12">
        <f>IF($A21="","",$F21+$G21)</f>
        <v/>
      </c>
      <c r="I21" s="10" t="n"/>
      <c r="J21" s="16" t="n"/>
      <c r="K21" s="17">
        <f>IF($A21="","",IF($J21&lt;&gt;"","",TODAY()-$A21))</f>
        <v/>
      </c>
      <c r="L21" s="15">
        <f>IF($A21="","",IF(COUNTIF(Costs!$A$5:$A$204,$D21)=0,"⚠ this cost line is not on the Costs tab",IF($F21&lt;=0,"⚠ net amount is missing",IF(AND($E21&lt;&gt;"",COUNTIF(Commitments!$B$5:$B$204,$E21)=0),"⚠ no order on the Commitments tab has that reference",IF(AND($E21&lt;&gt;"",SUMIFS(Invoices!$F$5:$F$304,Invoices!$E$5:$E$304,$E21)&gt;SUMIFS(Commitments!$F$5:$F$204,Commitments!$B$5:$B$204,$E21)),"⚠ this order is over-invoiced — raise a variation or reject the invoice",IF(AND($J21="",TODAY()-$A21&gt;60),"⚠ unpaid after 60 days",IF($E21="","no order reference — it cannot be matched","")))))))</f>
        <v/>
      </c>
    </row>
    <row r="22">
      <c r="A22" s="16" t="n"/>
      <c r="B22" s="10" t="n"/>
      <c r="C22" s="10" t="n"/>
      <c r="D22" s="10" t="n"/>
      <c r="E22" s="10" t="n"/>
      <c r="F22" s="11" t="n"/>
      <c r="G22" s="11" t="n"/>
      <c r="H22" s="12">
        <f>IF($A22="","",$F22+$G22)</f>
        <v/>
      </c>
      <c r="I22" s="10" t="n"/>
      <c r="J22" s="16" t="n"/>
      <c r="K22" s="17">
        <f>IF($A22="","",IF($J22&lt;&gt;"","",TODAY()-$A22))</f>
        <v/>
      </c>
      <c r="L22" s="15">
        <f>IF($A22="","",IF(COUNTIF(Costs!$A$5:$A$204,$D22)=0,"⚠ this cost line is not on the Costs tab",IF($F22&lt;=0,"⚠ net amount is missing",IF(AND($E22&lt;&gt;"",COUNTIF(Commitments!$B$5:$B$204,$E22)=0),"⚠ no order on the Commitments tab has that reference",IF(AND($E22&lt;&gt;"",SUMIFS(Invoices!$F$5:$F$304,Invoices!$E$5:$E$304,$E22)&gt;SUMIFS(Commitments!$F$5:$F$204,Commitments!$B$5:$B$204,$E22)),"⚠ this order is over-invoiced — raise a variation or reject the invoice",IF(AND($J22="",TODAY()-$A22&gt;60),"⚠ unpaid after 60 days",IF($E22="","no order reference — it cannot be matched","")))))))</f>
        <v/>
      </c>
    </row>
    <row r="23">
      <c r="A23" s="16" t="n"/>
      <c r="B23" s="10" t="n"/>
      <c r="C23" s="10" t="n"/>
      <c r="D23" s="10" t="n"/>
      <c r="E23" s="10" t="n"/>
      <c r="F23" s="11" t="n"/>
      <c r="G23" s="11" t="n"/>
      <c r="H23" s="12">
        <f>IF($A23="","",$F23+$G23)</f>
        <v/>
      </c>
      <c r="I23" s="10" t="n"/>
      <c r="J23" s="16" t="n"/>
      <c r="K23" s="17">
        <f>IF($A23="","",IF($J23&lt;&gt;"","",TODAY()-$A23))</f>
        <v/>
      </c>
      <c r="L23" s="15">
        <f>IF($A23="","",IF(COUNTIF(Costs!$A$5:$A$204,$D23)=0,"⚠ this cost line is not on the Costs tab",IF($F23&lt;=0,"⚠ net amount is missing",IF(AND($E23&lt;&gt;"",COUNTIF(Commitments!$B$5:$B$204,$E23)=0),"⚠ no order on the Commitments tab has that reference",IF(AND($E23&lt;&gt;"",SUMIFS(Invoices!$F$5:$F$304,Invoices!$E$5:$E$304,$E23)&gt;SUMIFS(Commitments!$F$5:$F$204,Commitments!$B$5:$B$204,$E23)),"⚠ this order is over-invoiced — raise a variation or reject the invoice",IF(AND($J23="",TODAY()-$A23&gt;60),"⚠ unpaid after 60 days",IF($E23="","no order reference — it cannot be matched","")))))))</f>
        <v/>
      </c>
    </row>
    <row r="24">
      <c r="A24" s="16" t="n"/>
      <c r="B24" s="10" t="n"/>
      <c r="C24" s="10" t="n"/>
      <c r="D24" s="10" t="n"/>
      <c r="E24" s="10" t="n"/>
      <c r="F24" s="11" t="n"/>
      <c r="G24" s="11" t="n"/>
      <c r="H24" s="12">
        <f>IF($A24="","",$F24+$G24)</f>
        <v/>
      </c>
      <c r="I24" s="10" t="n"/>
      <c r="J24" s="16" t="n"/>
      <c r="K24" s="17">
        <f>IF($A24="","",IF($J24&lt;&gt;"","",TODAY()-$A24))</f>
        <v/>
      </c>
      <c r="L24" s="15">
        <f>IF($A24="","",IF(COUNTIF(Costs!$A$5:$A$204,$D24)=0,"⚠ this cost line is not on the Costs tab",IF($F24&lt;=0,"⚠ net amount is missing",IF(AND($E24&lt;&gt;"",COUNTIF(Commitments!$B$5:$B$204,$E24)=0),"⚠ no order on the Commitments tab has that reference",IF(AND($E24&lt;&gt;"",SUMIFS(Invoices!$F$5:$F$304,Invoices!$E$5:$E$304,$E24)&gt;SUMIFS(Commitments!$F$5:$F$204,Commitments!$B$5:$B$204,$E24)),"⚠ this order is over-invoiced — raise a variation or reject the invoice",IF(AND($J24="",TODAY()-$A24&gt;60),"⚠ unpaid after 60 days",IF($E24="","no order reference — it cannot be matched","")))))))</f>
        <v/>
      </c>
    </row>
    <row r="25">
      <c r="A25" s="16" t="n"/>
      <c r="B25" s="10" t="n"/>
      <c r="C25" s="10" t="n"/>
      <c r="D25" s="10" t="n"/>
      <c r="E25" s="10" t="n"/>
      <c r="F25" s="11" t="n"/>
      <c r="G25" s="11" t="n"/>
      <c r="H25" s="12">
        <f>IF($A25="","",$F25+$G25)</f>
        <v/>
      </c>
      <c r="I25" s="10" t="n"/>
      <c r="J25" s="16" t="n"/>
      <c r="K25" s="17">
        <f>IF($A25="","",IF($J25&lt;&gt;"","",TODAY()-$A25))</f>
        <v/>
      </c>
      <c r="L25" s="15">
        <f>IF($A25="","",IF(COUNTIF(Costs!$A$5:$A$204,$D25)=0,"⚠ this cost line is not on the Costs tab",IF($F25&lt;=0,"⚠ net amount is missing",IF(AND($E25&lt;&gt;"",COUNTIF(Commitments!$B$5:$B$204,$E25)=0),"⚠ no order on the Commitments tab has that reference",IF(AND($E25&lt;&gt;"",SUMIFS(Invoices!$F$5:$F$304,Invoices!$E$5:$E$304,$E25)&gt;SUMIFS(Commitments!$F$5:$F$204,Commitments!$B$5:$B$204,$E25)),"⚠ this order is over-invoiced — raise a variation or reject the invoice",IF(AND($J25="",TODAY()-$A25&gt;60),"⚠ unpaid after 60 days",IF($E25="","no order reference — it cannot be matched","")))))))</f>
        <v/>
      </c>
    </row>
    <row r="26">
      <c r="A26" s="16" t="n"/>
      <c r="B26" s="10" t="n"/>
      <c r="C26" s="10" t="n"/>
      <c r="D26" s="10" t="n"/>
      <c r="E26" s="10" t="n"/>
      <c r="F26" s="11" t="n"/>
      <c r="G26" s="11" t="n"/>
      <c r="H26" s="12">
        <f>IF($A26="","",$F26+$G26)</f>
        <v/>
      </c>
      <c r="I26" s="10" t="n"/>
      <c r="J26" s="16" t="n"/>
      <c r="K26" s="17">
        <f>IF($A26="","",IF($J26&lt;&gt;"","",TODAY()-$A26))</f>
        <v/>
      </c>
      <c r="L26" s="15">
        <f>IF($A26="","",IF(COUNTIF(Costs!$A$5:$A$204,$D26)=0,"⚠ this cost line is not on the Costs tab",IF($F26&lt;=0,"⚠ net amount is missing",IF(AND($E26&lt;&gt;"",COUNTIF(Commitments!$B$5:$B$204,$E26)=0),"⚠ no order on the Commitments tab has that reference",IF(AND($E26&lt;&gt;"",SUMIFS(Invoices!$F$5:$F$304,Invoices!$E$5:$E$304,$E26)&gt;SUMIFS(Commitments!$F$5:$F$204,Commitments!$B$5:$B$204,$E26)),"⚠ this order is over-invoiced — raise a variation or reject the invoice",IF(AND($J26="",TODAY()-$A26&gt;60),"⚠ unpaid after 60 days",IF($E26="","no order reference — it cannot be matched","")))))))</f>
        <v/>
      </c>
    </row>
    <row r="27">
      <c r="A27" s="16" t="n"/>
      <c r="B27" s="10" t="n"/>
      <c r="C27" s="10" t="n"/>
      <c r="D27" s="10" t="n"/>
      <c r="E27" s="10" t="n"/>
      <c r="F27" s="11" t="n"/>
      <c r="G27" s="11" t="n"/>
      <c r="H27" s="12">
        <f>IF($A27="","",$F27+$G27)</f>
        <v/>
      </c>
      <c r="I27" s="10" t="n"/>
      <c r="J27" s="16" t="n"/>
      <c r="K27" s="17">
        <f>IF($A27="","",IF($J27&lt;&gt;"","",TODAY()-$A27))</f>
        <v/>
      </c>
      <c r="L27" s="15">
        <f>IF($A27="","",IF(COUNTIF(Costs!$A$5:$A$204,$D27)=0,"⚠ this cost line is not on the Costs tab",IF($F27&lt;=0,"⚠ net amount is missing",IF(AND($E27&lt;&gt;"",COUNTIF(Commitments!$B$5:$B$204,$E27)=0),"⚠ no order on the Commitments tab has that reference",IF(AND($E27&lt;&gt;"",SUMIFS(Invoices!$F$5:$F$304,Invoices!$E$5:$E$304,$E27)&gt;SUMIFS(Commitments!$F$5:$F$204,Commitments!$B$5:$B$204,$E27)),"⚠ this order is over-invoiced — raise a variation or reject the invoice",IF(AND($J27="",TODAY()-$A27&gt;60),"⚠ unpaid after 60 days",IF($E27="","no order reference — it cannot be matched","")))))))</f>
        <v/>
      </c>
    </row>
    <row r="28">
      <c r="A28" s="16" t="n"/>
      <c r="B28" s="10" t="n"/>
      <c r="C28" s="10" t="n"/>
      <c r="D28" s="10" t="n"/>
      <c r="E28" s="10" t="n"/>
      <c r="F28" s="11" t="n"/>
      <c r="G28" s="11" t="n"/>
      <c r="H28" s="12">
        <f>IF($A28="","",$F28+$G28)</f>
        <v/>
      </c>
      <c r="I28" s="10" t="n"/>
      <c r="J28" s="16" t="n"/>
      <c r="K28" s="17">
        <f>IF($A28="","",IF($J28&lt;&gt;"","",TODAY()-$A28))</f>
        <v/>
      </c>
      <c r="L28" s="15">
        <f>IF($A28="","",IF(COUNTIF(Costs!$A$5:$A$204,$D28)=0,"⚠ this cost line is not on the Costs tab",IF($F28&lt;=0,"⚠ net amount is missing",IF(AND($E28&lt;&gt;"",COUNTIF(Commitments!$B$5:$B$204,$E28)=0),"⚠ no order on the Commitments tab has that reference",IF(AND($E28&lt;&gt;"",SUMIFS(Invoices!$F$5:$F$304,Invoices!$E$5:$E$304,$E28)&gt;SUMIFS(Commitments!$F$5:$F$204,Commitments!$B$5:$B$204,$E28)),"⚠ this order is over-invoiced — raise a variation or reject the invoice",IF(AND($J28="",TODAY()-$A28&gt;60),"⚠ unpaid after 60 days",IF($E28="","no order reference — it cannot be matched","")))))))</f>
        <v/>
      </c>
    </row>
    <row r="29">
      <c r="A29" s="16" t="n"/>
      <c r="B29" s="10" t="n"/>
      <c r="C29" s="10" t="n"/>
      <c r="D29" s="10" t="n"/>
      <c r="E29" s="10" t="n"/>
      <c r="F29" s="11" t="n"/>
      <c r="G29" s="11" t="n"/>
      <c r="H29" s="12">
        <f>IF($A29="","",$F29+$G29)</f>
        <v/>
      </c>
      <c r="I29" s="10" t="n"/>
      <c r="J29" s="16" t="n"/>
      <c r="K29" s="17">
        <f>IF($A29="","",IF($J29&lt;&gt;"","",TODAY()-$A29))</f>
        <v/>
      </c>
      <c r="L29" s="15">
        <f>IF($A29="","",IF(COUNTIF(Costs!$A$5:$A$204,$D29)=0,"⚠ this cost line is not on the Costs tab",IF($F29&lt;=0,"⚠ net amount is missing",IF(AND($E29&lt;&gt;"",COUNTIF(Commitments!$B$5:$B$204,$E29)=0),"⚠ no order on the Commitments tab has that reference",IF(AND($E29&lt;&gt;"",SUMIFS(Invoices!$F$5:$F$304,Invoices!$E$5:$E$304,$E29)&gt;SUMIFS(Commitments!$F$5:$F$204,Commitments!$B$5:$B$204,$E29)),"⚠ this order is over-invoiced — raise a variation or reject the invoice",IF(AND($J29="",TODAY()-$A29&gt;60),"⚠ unpaid after 60 days",IF($E29="","no order reference — it cannot be matched","")))))))</f>
        <v/>
      </c>
    </row>
    <row r="30">
      <c r="A30" s="16" t="n"/>
      <c r="B30" s="10" t="n"/>
      <c r="C30" s="10" t="n"/>
      <c r="D30" s="10" t="n"/>
      <c r="E30" s="10" t="n"/>
      <c r="F30" s="11" t="n"/>
      <c r="G30" s="11" t="n"/>
      <c r="H30" s="12">
        <f>IF($A30="","",$F30+$G30)</f>
        <v/>
      </c>
      <c r="I30" s="10" t="n"/>
      <c r="J30" s="16" t="n"/>
      <c r="K30" s="17">
        <f>IF($A30="","",IF($J30&lt;&gt;"","",TODAY()-$A30))</f>
        <v/>
      </c>
      <c r="L30" s="15">
        <f>IF($A30="","",IF(COUNTIF(Costs!$A$5:$A$204,$D30)=0,"⚠ this cost line is not on the Costs tab",IF($F30&lt;=0,"⚠ net amount is missing",IF(AND($E30&lt;&gt;"",COUNTIF(Commitments!$B$5:$B$204,$E30)=0),"⚠ no order on the Commitments tab has that reference",IF(AND($E30&lt;&gt;"",SUMIFS(Invoices!$F$5:$F$304,Invoices!$E$5:$E$304,$E30)&gt;SUMIFS(Commitments!$F$5:$F$204,Commitments!$B$5:$B$204,$E30)),"⚠ this order is over-invoiced — raise a variation or reject the invoice",IF(AND($J30="",TODAY()-$A30&gt;60),"⚠ unpaid after 60 days",IF($E30="","no order reference — it cannot be matched","")))))))</f>
        <v/>
      </c>
    </row>
    <row r="31">
      <c r="A31" s="16" t="n"/>
      <c r="B31" s="10" t="n"/>
      <c r="C31" s="10" t="n"/>
      <c r="D31" s="10" t="n"/>
      <c r="E31" s="10" t="n"/>
      <c r="F31" s="11" t="n"/>
      <c r="G31" s="11" t="n"/>
      <c r="H31" s="12">
        <f>IF($A31="","",$F31+$G31)</f>
        <v/>
      </c>
      <c r="I31" s="10" t="n"/>
      <c r="J31" s="16" t="n"/>
      <c r="K31" s="17">
        <f>IF($A31="","",IF($J31&lt;&gt;"","",TODAY()-$A31))</f>
        <v/>
      </c>
      <c r="L31" s="15">
        <f>IF($A31="","",IF(COUNTIF(Costs!$A$5:$A$204,$D31)=0,"⚠ this cost line is not on the Costs tab",IF($F31&lt;=0,"⚠ net amount is missing",IF(AND($E31&lt;&gt;"",COUNTIF(Commitments!$B$5:$B$204,$E31)=0),"⚠ no order on the Commitments tab has that reference",IF(AND($E31&lt;&gt;"",SUMIFS(Invoices!$F$5:$F$304,Invoices!$E$5:$E$304,$E31)&gt;SUMIFS(Commitments!$F$5:$F$204,Commitments!$B$5:$B$204,$E31)),"⚠ this order is over-invoiced — raise a variation or reject the invoice",IF(AND($J31="",TODAY()-$A31&gt;60),"⚠ unpaid after 60 days",IF($E31="","no order reference — it cannot be matched","")))))))</f>
        <v/>
      </c>
    </row>
    <row r="32">
      <c r="A32" s="16" t="n"/>
      <c r="B32" s="10" t="n"/>
      <c r="C32" s="10" t="n"/>
      <c r="D32" s="10" t="n"/>
      <c r="E32" s="10" t="n"/>
      <c r="F32" s="11" t="n"/>
      <c r="G32" s="11" t="n"/>
      <c r="H32" s="12">
        <f>IF($A32="","",$F32+$G32)</f>
        <v/>
      </c>
      <c r="I32" s="10" t="n"/>
      <c r="J32" s="16" t="n"/>
      <c r="K32" s="17">
        <f>IF($A32="","",IF($J32&lt;&gt;"","",TODAY()-$A32))</f>
        <v/>
      </c>
      <c r="L32" s="15">
        <f>IF($A32="","",IF(COUNTIF(Costs!$A$5:$A$204,$D32)=0,"⚠ this cost line is not on the Costs tab",IF($F32&lt;=0,"⚠ net amount is missing",IF(AND($E32&lt;&gt;"",COUNTIF(Commitments!$B$5:$B$204,$E32)=0),"⚠ no order on the Commitments tab has that reference",IF(AND($E32&lt;&gt;"",SUMIFS(Invoices!$F$5:$F$304,Invoices!$E$5:$E$304,$E32)&gt;SUMIFS(Commitments!$F$5:$F$204,Commitments!$B$5:$B$204,$E32)),"⚠ this order is over-invoiced — raise a variation or reject the invoice",IF(AND($J32="",TODAY()-$A32&gt;60),"⚠ unpaid after 60 days",IF($E32="","no order reference — it cannot be matched","")))))))</f>
        <v/>
      </c>
    </row>
    <row r="33">
      <c r="A33" s="16" t="n"/>
      <c r="B33" s="10" t="n"/>
      <c r="C33" s="10" t="n"/>
      <c r="D33" s="10" t="n"/>
      <c r="E33" s="10" t="n"/>
      <c r="F33" s="11" t="n"/>
      <c r="G33" s="11" t="n"/>
      <c r="H33" s="12">
        <f>IF($A33="","",$F33+$G33)</f>
        <v/>
      </c>
      <c r="I33" s="10" t="n"/>
      <c r="J33" s="16" t="n"/>
      <c r="K33" s="17">
        <f>IF($A33="","",IF($J33&lt;&gt;"","",TODAY()-$A33))</f>
        <v/>
      </c>
      <c r="L33" s="15">
        <f>IF($A33="","",IF(COUNTIF(Costs!$A$5:$A$204,$D33)=0,"⚠ this cost line is not on the Costs tab",IF($F33&lt;=0,"⚠ net amount is missing",IF(AND($E33&lt;&gt;"",COUNTIF(Commitments!$B$5:$B$204,$E33)=0),"⚠ no order on the Commitments tab has that reference",IF(AND($E33&lt;&gt;"",SUMIFS(Invoices!$F$5:$F$304,Invoices!$E$5:$E$304,$E33)&gt;SUMIFS(Commitments!$F$5:$F$204,Commitments!$B$5:$B$204,$E33)),"⚠ this order is over-invoiced — raise a variation or reject the invoice",IF(AND($J33="",TODAY()-$A33&gt;60),"⚠ unpaid after 60 days",IF($E33="","no order reference — it cannot be matched","")))))))</f>
        <v/>
      </c>
    </row>
    <row r="34">
      <c r="A34" s="16" t="n"/>
      <c r="B34" s="10" t="n"/>
      <c r="C34" s="10" t="n"/>
      <c r="D34" s="10" t="n"/>
      <c r="E34" s="10" t="n"/>
      <c r="F34" s="11" t="n"/>
      <c r="G34" s="11" t="n"/>
      <c r="H34" s="12">
        <f>IF($A34="","",$F34+$G34)</f>
        <v/>
      </c>
      <c r="I34" s="10" t="n"/>
      <c r="J34" s="16" t="n"/>
      <c r="K34" s="17">
        <f>IF($A34="","",IF($J34&lt;&gt;"","",TODAY()-$A34))</f>
        <v/>
      </c>
      <c r="L34" s="15">
        <f>IF($A34="","",IF(COUNTIF(Costs!$A$5:$A$204,$D34)=0,"⚠ this cost line is not on the Costs tab",IF($F34&lt;=0,"⚠ net amount is missing",IF(AND($E34&lt;&gt;"",COUNTIF(Commitments!$B$5:$B$204,$E34)=0),"⚠ no order on the Commitments tab has that reference",IF(AND($E34&lt;&gt;"",SUMIFS(Invoices!$F$5:$F$304,Invoices!$E$5:$E$304,$E34)&gt;SUMIFS(Commitments!$F$5:$F$204,Commitments!$B$5:$B$204,$E34)),"⚠ this order is over-invoiced — raise a variation or reject the invoice",IF(AND($J34="",TODAY()-$A34&gt;60),"⚠ unpaid after 60 days",IF($E34="","no order reference — it cannot be matched","")))))))</f>
        <v/>
      </c>
    </row>
    <row r="35">
      <c r="A35" s="16" t="n"/>
      <c r="B35" s="10" t="n"/>
      <c r="C35" s="10" t="n"/>
      <c r="D35" s="10" t="n"/>
      <c r="E35" s="10" t="n"/>
      <c r="F35" s="11" t="n"/>
      <c r="G35" s="11" t="n"/>
      <c r="H35" s="12">
        <f>IF($A35="","",$F35+$G35)</f>
        <v/>
      </c>
      <c r="I35" s="10" t="n"/>
      <c r="J35" s="16" t="n"/>
      <c r="K35" s="17">
        <f>IF($A35="","",IF($J35&lt;&gt;"","",TODAY()-$A35))</f>
        <v/>
      </c>
      <c r="L35" s="15">
        <f>IF($A35="","",IF(COUNTIF(Costs!$A$5:$A$204,$D35)=0,"⚠ this cost line is not on the Costs tab",IF($F35&lt;=0,"⚠ net amount is missing",IF(AND($E35&lt;&gt;"",COUNTIF(Commitments!$B$5:$B$204,$E35)=0),"⚠ no order on the Commitments tab has that reference",IF(AND($E35&lt;&gt;"",SUMIFS(Invoices!$F$5:$F$304,Invoices!$E$5:$E$304,$E35)&gt;SUMIFS(Commitments!$F$5:$F$204,Commitments!$B$5:$B$204,$E35)),"⚠ this order is over-invoiced — raise a variation or reject the invoice",IF(AND($J35="",TODAY()-$A35&gt;60),"⚠ unpaid after 60 days",IF($E35="","no order reference — it cannot be matched","")))))))</f>
        <v/>
      </c>
    </row>
    <row r="36">
      <c r="A36" s="16" t="n"/>
      <c r="B36" s="10" t="n"/>
      <c r="C36" s="10" t="n"/>
      <c r="D36" s="10" t="n"/>
      <c r="E36" s="10" t="n"/>
      <c r="F36" s="11" t="n"/>
      <c r="G36" s="11" t="n"/>
      <c r="H36" s="12">
        <f>IF($A36="","",$F36+$G36)</f>
        <v/>
      </c>
      <c r="I36" s="10" t="n"/>
      <c r="J36" s="16" t="n"/>
      <c r="K36" s="17">
        <f>IF($A36="","",IF($J36&lt;&gt;"","",TODAY()-$A36))</f>
        <v/>
      </c>
      <c r="L36" s="15">
        <f>IF($A36="","",IF(COUNTIF(Costs!$A$5:$A$204,$D36)=0,"⚠ this cost line is not on the Costs tab",IF($F36&lt;=0,"⚠ net amount is missing",IF(AND($E36&lt;&gt;"",COUNTIF(Commitments!$B$5:$B$204,$E36)=0),"⚠ no order on the Commitments tab has that reference",IF(AND($E36&lt;&gt;"",SUMIFS(Invoices!$F$5:$F$304,Invoices!$E$5:$E$304,$E36)&gt;SUMIFS(Commitments!$F$5:$F$204,Commitments!$B$5:$B$204,$E36)),"⚠ this order is over-invoiced — raise a variation or reject the invoice",IF(AND($J36="",TODAY()-$A36&gt;60),"⚠ unpaid after 60 days",IF($E36="","no order reference — it cannot be matched","")))))))</f>
        <v/>
      </c>
    </row>
    <row r="37">
      <c r="A37" s="16" t="n"/>
      <c r="B37" s="10" t="n"/>
      <c r="C37" s="10" t="n"/>
      <c r="D37" s="10" t="n"/>
      <c r="E37" s="10" t="n"/>
      <c r="F37" s="11" t="n"/>
      <c r="G37" s="11" t="n"/>
      <c r="H37" s="12">
        <f>IF($A37="","",$F37+$G37)</f>
        <v/>
      </c>
      <c r="I37" s="10" t="n"/>
      <c r="J37" s="16" t="n"/>
      <c r="K37" s="17">
        <f>IF($A37="","",IF($J37&lt;&gt;"","",TODAY()-$A37))</f>
        <v/>
      </c>
      <c r="L37" s="15">
        <f>IF($A37="","",IF(COUNTIF(Costs!$A$5:$A$204,$D37)=0,"⚠ this cost line is not on the Costs tab",IF($F37&lt;=0,"⚠ net amount is missing",IF(AND($E37&lt;&gt;"",COUNTIF(Commitments!$B$5:$B$204,$E37)=0),"⚠ no order on the Commitments tab has that reference",IF(AND($E37&lt;&gt;"",SUMIFS(Invoices!$F$5:$F$304,Invoices!$E$5:$E$304,$E37)&gt;SUMIFS(Commitments!$F$5:$F$204,Commitments!$B$5:$B$204,$E37)),"⚠ this order is over-invoiced — raise a variation or reject the invoice",IF(AND($J37="",TODAY()-$A37&gt;60),"⚠ unpaid after 60 days",IF($E37="","no order reference — it cannot be matched","")))))))</f>
        <v/>
      </c>
    </row>
    <row r="38">
      <c r="A38" s="16" t="n"/>
      <c r="B38" s="10" t="n"/>
      <c r="C38" s="10" t="n"/>
      <c r="D38" s="10" t="n"/>
      <c r="E38" s="10" t="n"/>
      <c r="F38" s="11" t="n"/>
      <c r="G38" s="11" t="n"/>
      <c r="H38" s="12">
        <f>IF($A38="","",$F38+$G38)</f>
        <v/>
      </c>
      <c r="I38" s="10" t="n"/>
      <c r="J38" s="16" t="n"/>
      <c r="K38" s="17">
        <f>IF($A38="","",IF($J38&lt;&gt;"","",TODAY()-$A38))</f>
        <v/>
      </c>
      <c r="L38" s="15">
        <f>IF($A38="","",IF(COUNTIF(Costs!$A$5:$A$204,$D38)=0,"⚠ this cost line is not on the Costs tab",IF($F38&lt;=0,"⚠ net amount is missing",IF(AND($E38&lt;&gt;"",COUNTIF(Commitments!$B$5:$B$204,$E38)=0),"⚠ no order on the Commitments tab has that reference",IF(AND($E38&lt;&gt;"",SUMIFS(Invoices!$F$5:$F$304,Invoices!$E$5:$E$304,$E38)&gt;SUMIFS(Commitments!$F$5:$F$204,Commitments!$B$5:$B$204,$E38)),"⚠ this order is over-invoiced — raise a variation or reject the invoice",IF(AND($J38="",TODAY()-$A38&gt;60),"⚠ unpaid after 60 days",IF($E38="","no order reference — it cannot be matched","")))))))</f>
        <v/>
      </c>
    </row>
    <row r="39">
      <c r="A39" s="16" t="n"/>
      <c r="B39" s="10" t="n"/>
      <c r="C39" s="10" t="n"/>
      <c r="D39" s="10" t="n"/>
      <c r="E39" s="10" t="n"/>
      <c r="F39" s="11" t="n"/>
      <c r="G39" s="11" t="n"/>
      <c r="H39" s="12">
        <f>IF($A39="","",$F39+$G39)</f>
        <v/>
      </c>
      <c r="I39" s="10" t="n"/>
      <c r="J39" s="16" t="n"/>
      <c r="K39" s="17">
        <f>IF($A39="","",IF($J39&lt;&gt;"","",TODAY()-$A39))</f>
        <v/>
      </c>
      <c r="L39" s="15">
        <f>IF($A39="","",IF(COUNTIF(Costs!$A$5:$A$204,$D39)=0,"⚠ this cost line is not on the Costs tab",IF($F39&lt;=0,"⚠ net amount is missing",IF(AND($E39&lt;&gt;"",COUNTIF(Commitments!$B$5:$B$204,$E39)=0),"⚠ no order on the Commitments tab has that reference",IF(AND($E39&lt;&gt;"",SUMIFS(Invoices!$F$5:$F$304,Invoices!$E$5:$E$304,$E39)&gt;SUMIFS(Commitments!$F$5:$F$204,Commitments!$B$5:$B$204,$E39)),"⚠ this order is over-invoiced — raise a variation or reject the invoice",IF(AND($J39="",TODAY()-$A39&gt;60),"⚠ unpaid after 60 days",IF($E39="","no order reference — it cannot be matched","")))))))</f>
        <v/>
      </c>
    </row>
    <row r="40">
      <c r="A40" s="16" t="n"/>
      <c r="B40" s="10" t="n"/>
      <c r="C40" s="10" t="n"/>
      <c r="D40" s="10" t="n"/>
      <c r="E40" s="10" t="n"/>
      <c r="F40" s="11" t="n"/>
      <c r="G40" s="11" t="n"/>
      <c r="H40" s="12">
        <f>IF($A40="","",$F40+$G40)</f>
        <v/>
      </c>
      <c r="I40" s="10" t="n"/>
      <c r="J40" s="16" t="n"/>
      <c r="K40" s="17">
        <f>IF($A40="","",IF($J40&lt;&gt;"","",TODAY()-$A40))</f>
        <v/>
      </c>
      <c r="L40" s="15">
        <f>IF($A40="","",IF(COUNTIF(Costs!$A$5:$A$204,$D40)=0,"⚠ this cost line is not on the Costs tab",IF($F40&lt;=0,"⚠ net amount is missing",IF(AND($E40&lt;&gt;"",COUNTIF(Commitments!$B$5:$B$204,$E40)=0),"⚠ no order on the Commitments tab has that reference",IF(AND($E40&lt;&gt;"",SUMIFS(Invoices!$F$5:$F$304,Invoices!$E$5:$E$304,$E40)&gt;SUMIFS(Commitments!$F$5:$F$204,Commitments!$B$5:$B$204,$E40)),"⚠ this order is over-invoiced — raise a variation or reject the invoice",IF(AND($J40="",TODAY()-$A40&gt;60),"⚠ unpaid after 60 days",IF($E40="","no order reference — it cannot be matched","")))))))</f>
        <v/>
      </c>
    </row>
    <row r="41">
      <c r="A41" s="16" t="n"/>
      <c r="B41" s="10" t="n"/>
      <c r="C41" s="10" t="n"/>
      <c r="D41" s="10" t="n"/>
      <c r="E41" s="10" t="n"/>
      <c r="F41" s="11" t="n"/>
      <c r="G41" s="11" t="n"/>
      <c r="H41" s="12">
        <f>IF($A41="","",$F41+$G41)</f>
        <v/>
      </c>
      <c r="I41" s="10" t="n"/>
      <c r="J41" s="16" t="n"/>
      <c r="K41" s="17">
        <f>IF($A41="","",IF($J41&lt;&gt;"","",TODAY()-$A41))</f>
        <v/>
      </c>
      <c r="L41" s="15">
        <f>IF($A41="","",IF(COUNTIF(Costs!$A$5:$A$204,$D41)=0,"⚠ this cost line is not on the Costs tab",IF($F41&lt;=0,"⚠ net amount is missing",IF(AND($E41&lt;&gt;"",COUNTIF(Commitments!$B$5:$B$204,$E41)=0),"⚠ no order on the Commitments tab has that reference",IF(AND($E41&lt;&gt;"",SUMIFS(Invoices!$F$5:$F$304,Invoices!$E$5:$E$304,$E41)&gt;SUMIFS(Commitments!$F$5:$F$204,Commitments!$B$5:$B$204,$E41)),"⚠ this order is over-invoiced — raise a variation or reject the invoice",IF(AND($J41="",TODAY()-$A41&gt;60),"⚠ unpaid after 60 days",IF($E41="","no order reference — it cannot be matched","")))))))</f>
        <v/>
      </c>
    </row>
    <row r="42">
      <c r="A42" s="16" t="n"/>
      <c r="B42" s="10" t="n"/>
      <c r="C42" s="10" t="n"/>
      <c r="D42" s="10" t="n"/>
      <c r="E42" s="10" t="n"/>
      <c r="F42" s="11" t="n"/>
      <c r="G42" s="11" t="n"/>
      <c r="H42" s="12">
        <f>IF($A42="","",$F42+$G42)</f>
        <v/>
      </c>
      <c r="I42" s="10" t="n"/>
      <c r="J42" s="16" t="n"/>
      <c r="K42" s="17">
        <f>IF($A42="","",IF($J42&lt;&gt;"","",TODAY()-$A42))</f>
        <v/>
      </c>
      <c r="L42" s="15">
        <f>IF($A42="","",IF(COUNTIF(Costs!$A$5:$A$204,$D42)=0,"⚠ this cost line is not on the Costs tab",IF($F42&lt;=0,"⚠ net amount is missing",IF(AND($E42&lt;&gt;"",COUNTIF(Commitments!$B$5:$B$204,$E42)=0),"⚠ no order on the Commitments tab has that reference",IF(AND($E42&lt;&gt;"",SUMIFS(Invoices!$F$5:$F$304,Invoices!$E$5:$E$304,$E42)&gt;SUMIFS(Commitments!$F$5:$F$204,Commitments!$B$5:$B$204,$E42)),"⚠ this order is over-invoiced — raise a variation or reject the invoice",IF(AND($J42="",TODAY()-$A42&gt;60),"⚠ unpaid after 60 days",IF($E42="","no order reference — it cannot be matched","")))))))</f>
        <v/>
      </c>
    </row>
    <row r="43">
      <c r="A43" s="16" t="n"/>
      <c r="B43" s="10" t="n"/>
      <c r="C43" s="10" t="n"/>
      <c r="D43" s="10" t="n"/>
      <c r="E43" s="10" t="n"/>
      <c r="F43" s="11" t="n"/>
      <c r="G43" s="11" t="n"/>
      <c r="H43" s="12">
        <f>IF($A43="","",$F43+$G43)</f>
        <v/>
      </c>
      <c r="I43" s="10" t="n"/>
      <c r="J43" s="16" t="n"/>
      <c r="K43" s="17">
        <f>IF($A43="","",IF($J43&lt;&gt;"","",TODAY()-$A43))</f>
        <v/>
      </c>
      <c r="L43" s="15">
        <f>IF($A43="","",IF(COUNTIF(Costs!$A$5:$A$204,$D43)=0,"⚠ this cost line is not on the Costs tab",IF($F43&lt;=0,"⚠ net amount is missing",IF(AND($E43&lt;&gt;"",COUNTIF(Commitments!$B$5:$B$204,$E43)=0),"⚠ no order on the Commitments tab has that reference",IF(AND($E43&lt;&gt;"",SUMIFS(Invoices!$F$5:$F$304,Invoices!$E$5:$E$304,$E43)&gt;SUMIFS(Commitments!$F$5:$F$204,Commitments!$B$5:$B$204,$E43)),"⚠ this order is over-invoiced — raise a variation or reject the invoice",IF(AND($J43="",TODAY()-$A43&gt;60),"⚠ unpaid after 60 days",IF($E43="","no order reference — it cannot be matched","")))))))</f>
        <v/>
      </c>
    </row>
    <row r="44">
      <c r="A44" s="16" t="n"/>
      <c r="B44" s="10" t="n"/>
      <c r="C44" s="10" t="n"/>
      <c r="D44" s="10" t="n"/>
      <c r="E44" s="10" t="n"/>
      <c r="F44" s="11" t="n"/>
      <c r="G44" s="11" t="n"/>
      <c r="H44" s="12">
        <f>IF($A44="","",$F44+$G44)</f>
        <v/>
      </c>
      <c r="I44" s="10" t="n"/>
      <c r="J44" s="16" t="n"/>
      <c r="K44" s="17">
        <f>IF($A44="","",IF($J44&lt;&gt;"","",TODAY()-$A44))</f>
        <v/>
      </c>
      <c r="L44" s="15">
        <f>IF($A44="","",IF(COUNTIF(Costs!$A$5:$A$204,$D44)=0,"⚠ this cost line is not on the Costs tab",IF($F44&lt;=0,"⚠ net amount is missing",IF(AND($E44&lt;&gt;"",COUNTIF(Commitments!$B$5:$B$204,$E44)=0),"⚠ no order on the Commitments tab has that reference",IF(AND($E44&lt;&gt;"",SUMIFS(Invoices!$F$5:$F$304,Invoices!$E$5:$E$304,$E44)&gt;SUMIFS(Commitments!$F$5:$F$204,Commitments!$B$5:$B$204,$E44)),"⚠ this order is over-invoiced — raise a variation or reject the invoice",IF(AND($J44="",TODAY()-$A44&gt;60),"⚠ unpaid after 60 days",IF($E44="","no order reference — it cannot be matched","")))))))</f>
        <v/>
      </c>
    </row>
    <row r="45">
      <c r="A45" s="16" t="n"/>
      <c r="B45" s="10" t="n"/>
      <c r="C45" s="10" t="n"/>
      <c r="D45" s="10" t="n"/>
      <c r="E45" s="10" t="n"/>
      <c r="F45" s="11" t="n"/>
      <c r="G45" s="11" t="n"/>
      <c r="H45" s="12">
        <f>IF($A45="","",$F45+$G45)</f>
        <v/>
      </c>
      <c r="I45" s="10" t="n"/>
      <c r="J45" s="16" t="n"/>
      <c r="K45" s="17">
        <f>IF($A45="","",IF($J45&lt;&gt;"","",TODAY()-$A45))</f>
        <v/>
      </c>
      <c r="L45" s="15">
        <f>IF($A45="","",IF(COUNTIF(Costs!$A$5:$A$204,$D45)=0,"⚠ this cost line is not on the Costs tab",IF($F45&lt;=0,"⚠ net amount is missing",IF(AND($E45&lt;&gt;"",COUNTIF(Commitments!$B$5:$B$204,$E45)=0),"⚠ no order on the Commitments tab has that reference",IF(AND($E45&lt;&gt;"",SUMIFS(Invoices!$F$5:$F$304,Invoices!$E$5:$E$304,$E45)&gt;SUMIFS(Commitments!$F$5:$F$204,Commitments!$B$5:$B$204,$E45)),"⚠ this order is over-invoiced — raise a variation or reject the invoice",IF(AND($J45="",TODAY()-$A45&gt;60),"⚠ unpaid after 60 days",IF($E45="","no order reference — it cannot be matched","")))))))</f>
        <v/>
      </c>
    </row>
    <row r="46">
      <c r="A46" s="16" t="n"/>
      <c r="B46" s="10" t="n"/>
      <c r="C46" s="10" t="n"/>
      <c r="D46" s="10" t="n"/>
      <c r="E46" s="10" t="n"/>
      <c r="F46" s="11" t="n"/>
      <c r="G46" s="11" t="n"/>
      <c r="H46" s="12">
        <f>IF($A46="","",$F46+$G46)</f>
        <v/>
      </c>
      <c r="I46" s="10" t="n"/>
      <c r="J46" s="16" t="n"/>
      <c r="K46" s="17">
        <f>IF($A46="","",IF($J46&lt;&gt;"","",TODAY()-$A46))</f>
        <v/>
      </c>
      <c r="L46" s="15">
        <f>IF($A46="","",IF(COUNTIF(Costs!$A$5:$A$204,$D46)=0,"⚠ this cost line is not on the Costs tab",IF($F46&lt;=0,"⚠ net amount is missing",IF(AND($E46&lt;&gt;"",COUNTIF(Commitments!$B$5:$B$204,$E46)=0),"⚠ no order on the Commitments tab has that reference",IF(AND($E46&lt;&gt;"",SUMIFS(Invoices!$F$5:$F$304,Invoices!$E$5:$E$304,$E46)&gt;SUMIFS(Commitments!$F$5:$F$204,Commitments!$B$5:$B$204,$E46)),"⚠ this order is over-invoiced — raise a variation or reject the invoice",IF(AND($J46="",TODAY()-$A46&gt;60),"⚠ unpaid after 60 days",IF($E46="","no order reference — it cannot be matched","")))))))</f>
        <v/>
      </c>
    </row>
    <row r="47">
      <c r="A47" s="16" t="n"/>
      <c r="B47" s="10" t="n"/>
      <c r="C47" s="10" t="n"/>
      <c r="D47" s="10" t="n"/>
      <c r="E47" s="10" t="n"/>
      <c r="F47" s="11" t="n"/>
      <c r="G47" s="11" t="n"/>
      <c r="H47" s="12">
        <f>IF($A47="","",$F47+$G47)</f>
        <v/>
      </c>
      <c r="I47" s="10" t="n"/>
      <c r="J47" s="16" t="n"/>
      <c r="K47" s="17">
        <f>IF($A47="","",IF($J47&lt;&gt;"","",TODAY()-$A47))</f>
        <v/>
      </c>
      <c r="L47" s="15">
        <f>IF($A47="","",IF(COUNTIF(Costs!$A$5:$A$204,$D47)=0,"⚠ this cost line is not on the Costs tab",IF($F47&lt;=0,"⚠ net amount is missing",IF(AND($E47&lt;&gt;"",COUNTIF(Commitments!$B$5:$B$204,$E47)=0),"⚠ no order on the Commitments tab has that reference",IF(AND($E47&lt;&gt;"",SUMIFS(Invoices!$F$5:$F$304,Invoices!$E$5:$E$304,$E47)&gt;SUMIFS(Commitments!$F$5:$F$204,Commitments!$B$5:$B$204,$E47)),"⚠ this order is over-invoiced — raise a variation or reject the invoice",IF(AND($J47="",TODAY()-$A47&gt;60),"⚠ unpaid after 60 days",IF($E47="","no order reference — it cannot be matched","")))))))</f>
        <v/>
      </c>
    </row>
    <row r="48">
      <c r="A48" s="16" t="n"/>
      <c r="B48" s="10" t="n"/>
      <c r="C48" s="10" t="n"/>
      <c r="D48" s="10" t="n"/>
      <c r="E48" s="10" t="n"/>
      <c r="F48" s="11" t="n"/>
      <c r="G48" s="11" t="n"/>
      <c r="H48" s="12">
        <f>IF($A48="","",$F48+$G48)</f>
        <v/>
      </c>
      <c r="I48" s="10" t="n"/>
      <c r="J48" s="16" t="n"/>
      <c r="K48" s="17">
        <f>IF($A48="","",IF($J48&lt;&gt;"","",TODAY()-$A48))</f>
        <v/>
      </c>
      <c r="L48" s="15">
        <f>IF($A48="","",IF(COUNTIF(Costs!$A$5:$A$204,$D48)=0,"⚠ this cost line is not on the Costs tab",IF($F48&lt;=0,"⚠ net amount is missing",IF(AND($E48&lt;&gt;"",COUNTIF(Commitments!$B$5:$B$204,$E48)=0),"⚠ no order on the Commitments tab has that reference",IF(AND($E48&lt;&gt;"",SUMIFS(Invoices!$F$5:$F$304,Invoices!$E$5:$E$304,$E48)&gt;SUMIFS(Commitments!$F$5:$F$204,Commitments!$B$5:$B$204,$E48)),"⚠ this order is over-invoiced — raise a variation or reject the invoice",IF(AND($J48="",TODAY()-$A48&gt;60),"⚠ unpaid after 60 days",IF($E48="","no order reference — it cannot be matched","")))))))</f>
        <v/>
      </c>
    </row>
    <row r="49">
      <c r="A49" s="16" t="n"/>
      <c r="B49" s="10" t="n"/>
      <c r="C49" s="10" t="n"/>
      <c r="D49" s="10" t="n"/>
      <c r="E49" s="10" t="n"/>
      <c r="F49" s="11" t="n"/>
      <c r="G49" s="11" t="n"/>
      <c r="H49" s="12">
        <f>IF($A49="","",$F49+$G49)</f>
        <v/>
      </c>
      <c r="I49" s="10" t="n"/>
      <c r="J49" s="16" t="n"/>
      <c r="K49" s="17">
        <f>IF($A49="","",IF($J49&lt;&gt;"","",TODAY()-$A49))</f>
        <v/>
      </c>
      <c r="L49" s="15">
        <f>IF($A49="","",IF(COUNTIF(Costs!$A$5:$A$204,$D49)=0,"⚠ this cost line is not on the Costs tab",IF($F49&lt;=0,"⚠ net amount is missing",IF(AND($E49&lt;&gt;"",COUNTIF(Commitments!$B$5:$B$204,$E49)=0),"⚠ no order on the Commitments tab has that reference",IF(AND($E49&lt;&gt;"",SUMIFS(Invoices!$F$5:$F$304,Invoices!$E$5:$E$304,$E49)&gt;SUMIFS(Commitments!$F$5:$F$204,Commitments!$B$5:$B$204,$E49)),"⚠ this order is over-invoiced — raise a variation or reject the invoice",IF(AND($J49="",TODAY()-$A49&gt;60),"⚠ unpaid after 60 days",IF($E49="","no order reference — it cannot be matched","")))))))</f>
        <v/>
      </c>
    </row>
    <row r="50">
      <c r="A50" s="16" t="n"/>
      <c r="B50" s="10" t="n"/>
      <c r="C50" s="10" t="n"/>
      <c r="D50" s="10" t="n"/>
      <c r="E50" s="10" t="n"/>
      <c r="F50" s="11" t="n"/>
      <c r="G50" s="11" t="n"/>
      <c r="H50" s="12">
        <f>IF($A50="","",$F50+$G50)</f>
        <v/>
      </c>
      <c r="I50" s="10" t="n"/>
      <c r="J50" s="16" t="n"/>
      <c r="K50" s="17">
        <f>IF($A50="","",IF($J50&lt;&gt;"","",TODAY()-$A50))</f>
        <v/>
      </c>
      <c r="L50" s="15">
        <f>IF($A50="","",IF(COUNTIF(Costs!$A$5:$A$204,$D50)=0,"⚠ this cost line is not on the Costs tab",IF($F50&lt;=0,"⚠ net amount is missing",IF(AND($E50&lt;&gt;"",COUNTIF(Commitments!$B$5:$B$204,$E50)=0),"⚠ no order on the Commitments tab has that reference",IF(AND($E50&lt;&gt;"",SUMIFS(Invoices!$F$5:$F$304,Invoices!$E$5:$E$304,$E50)&gt;SUMIFS(Commitments!$F$5:$F$204,Commitments!$B$5:$B$204,$E50)),"⚠ this order is over-invoiced — raise a variation or reject the invoice",IF(AND($J50="",TODAY()-$A50&gt;60),"⚠ unpaid after 60 days",IF($E50="","no order reference — it cannot be matched","")))))))</f>
        <v/>
      </c>
    </row>
    <row r="51">
      <c r="A51" s="16" t="n"/>
      <c r="B51" s="10" t="n"/>
      <c r="C51" s="10" t="n"/>
      <c r="D51" s="10" t="n"/>
      <c r="E51" s="10" t="n"/>
      <c r="F51" s="11" t="n"/>
      <c r="G51" s="11" t="n"/>
      <c r="H51" s="12">
        <f>IF($A51="","",$F51+$G51)</f>
        <v/>
      </c>
      <c r="I51" s="10" t="n"/>
      <c r="J51" s="16" t="n"/>
      <c r="K51" s="17">
        <f>IF($A51="","",IF($J51&lt;&gt;"","",TODAY()-$A51))</f>
        <v/>
      </c>
      <c r="L51" s="15">
        <f>IF($A51="","",IF(COUNTIF(Costs!$A$5:$A$204,$D51)=0,"⚠ this cost line is not on the Costs tab",IF($F51&lt;=0,"⚠ net amount is missing",IF(AND($E51&lt;&gt;"",COUNTIF(Commitments!$B$5:$B$204,$E51)=0),"⚠ no order on the Commitments tab has that reference",IF(AND($E51&lt;&gt;"",SUMIFS(Invoices!$F$5:$F$304,Invoices!$E$5:$E$304,$E51)&gt;SUMIFS(Commitments!$F$5:$F$204,Commitments!$B$5:$B$204,$E51)),"⚠ this order is over-invoiced — raise a variation or reject the invoice",IF(AND($J51="",TODAY()-$A51&gt;60),"⚠ unpaid after 60 days",IF($E51="","no order reference — it cannot be matched","")))))))</f>
        <v/>
      </c>
    </row>
    <row r="52">
      <c r="A52" s="16" t="n"/>
      <c r="B52" s="10" t="n"/>
      <c r="C52" s="10" t="n"/>
      <c r="D52" s="10" t="n"/>
      <c r="E52" s="10" t="n"/>
      <c r="F52" s="11" t="n"/>
      <c r="G52" s="11" t="n"/>
      <c r="H52" s="12">
        <f>IF($A52="","",$F52+$G52)</f>
        <v/>
      </c>
      <c r="I52" s="10" t="n"/>
      <c r="J52" s="16" t="n"/>
      <c r="K52" s="17">
        <f>IF($A52="","",IF($J52&lt;&gt;"","",TODAY()-$A52))</f>
        <v/>
      </c>
      <c r="L52" s="15">
        <f>IF($A52="","",IF(COUNTIF(Costs!$A$5:$A$204,$D52)=0,"⚠ this cost line is not on the Costs tab",IF($F52&lt;=0,"⚠ net amount is missing",IF(AND($E52&lt;&gt;"",COUNTIF(Commitments!$B$5:$B$204,$E52)=0),"⚠ no order on the Commitments tab has that reference",IF(AND($E52&lt;&gt;"",SUMIFS(Invoices!$F$5:$F$304,Invoices!$E$5:$E$304,$E52)&gt;SUMIFS(Commitments!$F$5:$F$204,Commitments!$B$5:$B$204,$E52)),"⚠ this order is over-invoiced — raise a variation or reject the invoice",IF(AND($J52="",TODAY()-$A52&gt;60),"⚠ unpaid after 60 days",IF($E52="","no order reference — it cannot be matched","")))))))</f>
        <v/>
      </c>
    </row>
    <row r="53">
      <c r="A53" s="16" t="n"/>
      <c r="B53" s="10" t="n"/>
      <c r="C53" s="10" t="n"/>
      <c r="D53" s="10" t="n"/>
      <c r="E53" s="10" t="n"/>
      <c r="F53" s="11" t="n"/>
      <c r="G53" s="11" t="n"/>
      <c r="H53" s="12">
        <f>IF($A53="","",$F53+$G53)</f>
        <v/>
      </c>
      <c r="I53" s="10" t="n"/>
      <c r="J53" s="16" t="n"/>
      <c r="K53" s="17">
        <f>IF($A53="","",IF($J53&lt;&gt;"","",TODAY()-$A53))</f>
        <v/>
      </c>
      <c r="L53" s="15">
        <f>IF($A53="","",IF(COUNTIF(Costs!$A$5:$A$204,$D53)=0,"⚠ this cost line is not on the Costs tab",IF($F53&lt;=0,"⚠ net amount is missing",IF(AND($E53&lt;&gt;"",COUNTIF(Commitments!$B$5:$B$204,$E53)=0),"⚠ no order on the Commitments tab has that reference",IF(AND($E53&lt;&gt;"",SUMIFS(Invoices!$F$5:$F$304,Invoices!$E$5:$E$304,$E53)&gt;SUMIFS(Commitments!$F$5:$F$204,Commitments!$B$5:$B$204,$E53)),"⚠ this order is over-invoiced — raise a variation or reject the invoice",IF(AND($J53="",TODAY()-$A53&gt;60),"⚠ unpaid after 60 days",IF($E53="","no order reference — it cannot be matched","")))))))</f>
        <v/>
      </c>
    </row>
    <row r="54">
      <c r="A54" s="16" t="n"/>
      <c r="B54" s="10" t="n"/>
      <c r="C54" s="10" t="n"/>
      <c r="D54" s="10" t="n"/>
      <c r="E54" s="10" t="n"/>
      <c r="F54" s="11" t="n"/>
      <c r="G54" s="11" t="n"/>
      <c r="H54" s="12">
        <f>IF($A54="","",$F54+$G54)</f>
        <v/>
      </c>
      <c r="I54" s="10" t="n"/>
      <c r="J54" s="16" t="n"/>
      <c r="K54" s="17">
        <f>IF($A54="","",IF($J54&lt;&gt;"","",TODAY()-$A54))</f>
        <v/>
      </c>
      <c r="L54" s="15">
        <f>IF($A54="","",IF(COUNTIF(Costs!$A$5:$A$204,$D54)=0,"⚠ this cost line is not on the Costs tab",IF($F54&lt;=0,"⚠ net amount is missing",IF(AND($E54&lt;&gt;"",COUNTIF(Commitments!$B$5:$B$204,$E54)=0),"⚠ no order on the Commitments tab has that reference",IF(AND($E54&lt;&gt;"",SUMIFS(Invoices!$F$5:$F$304,Invoices!$E$5:$E$304,$E54)&gt;SUMIFS(Commitments!$F$5:$F$204,Commitments!$B$5:$B$204,$E54)),"⚠ this order is over-invoiced — raise a variation or reject the invoice",IF(AND($J54="",TODAY()-$A54&gt;60),"⚠ unpaid after 60 days",IF($E54="","no order reference — it cannot be matched","")))))))</f>
        <v/>
      </c>
    </row>
    <row r="55">
      <c r="A55" s="16" t="n"/>
      <c r="B55" s="10" t="n"/>
      <c r="C55" s="10" t="n"/>
      <c r="D55" s="10" t="n"/>
      <c r="E55" s="10" t="n"/>
      <c r="F55" s="11" t="n"/>
      <c r="G55" s="11" t="n"/>
      <c r="H55" s="12">
        <f>IF($A55="","",$F55+$G55)</f>
        <v/>
      </c>
      <c r="I55" s="10" t="n"/>
      <c r="J55" s="16" t="n"/>
      <c r="K55" s="17">
        <f>IF($A55="","",IF($J55&lt;&gt;"","",TODAY()-$A55))</f>
        <v/>
      </c>
      <c r="L55" s="15">
        <f>IF($A55="","",IF(COUNTIF(Costs!$A$5:$A$204,$D55)=0,"⚠ this cost line is not on the Costs tab",IF($F55&lt;=0,"⚠ net amount is missing",IF(AND($E55&lt;&gt;"",COUNTIF(Commitments!$B$5:$B$204,$E55)=0),"⚠ no order on the Commitments tab has that reference",IF(AND($E55&lt;&gt;"",SUMIFS(Invoices!$F$5:$F$304,Invoices!$E$5:$E$304,$E55)&gt;SUMIFS(Commitments!$F$5:$F$204,Commitments!$B$5:$B$204,$E55)),"⚠ this order is over-invoiced — raise a variation or reject the invoice",IF(AND($J55="",TODAY()-$A55&gt;60),"⚠ unpaid after 60 days",IF($E55="","no order reference — it cannot be matched","")))))))</f>
        <v/>
      </c>
    </row>
    <row r="56">
      <c r="A56" s="16" t="n"/>
      <c r="B56" s="10" t="n"/>
      <c r="C56" s="10" t="n"/>
      <c r="D56" s="10" t="n"/>
      <c r="E56" s="10" t="n"/>
      <c r="F56" s="11" t="n"/>
      <c r="G56" s="11" t="n"/>
      <c r="H56" s="12">
        <f>IF($A56="","",$F56+$G56)</f>
        <v/>
      </c>
      <c r="I56" s="10" t="n"/>
      <c r="J56" s="16" t="n"/>
      <c r="K56" s="17">
        <f>IF($A56="","",IF($J56&lt;&gt;"","",TODAY()-$A56))</f>
        <v/>
      </c>
      <c r="L56" s="15">
        <f>IF($A56="","",IF(COUNTIF(Costs!$A$5:$A$204,$D56)=0,"⚠ this cost line is not on the Costs tab",IF($F56&lt;=0,"⚠ net amount is missing",IF(AND($E56&lt;&gt;"",COUNTIF(Commitments!$B$5:$B$204,$E56)=0),"⚠ no order on the Commitments tab has that reference",IF(AND($E56&lt;&gt;"",SUMIFS(Invoices!$F$5:$F$304,Invoices!$E$5:$E$304,$E56)&gt;SUMIFS(Commitments!$F$5:$F$204,Commitments!$B$5:$B$204,$E56)),"⚠ this order is over-invoiced — raise a variation or reject the invoice",IF(AND($J56="",TODAY()-$A56&gt;60),"⚠ unpaid after 60 days",IF($E56="","no order reference — it cannot be matched","")))))))</f>
        <v/>
      </c>
    </row>
    <row r="57">
      <c r="A57" s="16" t="n"/>
      <c r="B57" s="10" t="n"/>
      <c r="C57" s="10" t="n"/>
      <c r="D57" s="10" t="n"/>
      <c r="E57" s="10" t="n"/>
      <c r="F57" s="11" t="n"/>
      <c r="G57" s="11" t="n"/>
      <c r="H57" s="12">
        <f>IF($A57="","",$F57+$G57)</f>
        <v/>
      </c>
      <c r="I57" s="10" t="n"/>
      <c r="J57" s="16" t="n"/>
      <c r="K57" s="17">
        <f>IF($A57="","",IF($J57&lt;&gt;"","",TODAY()-$A57))</f>
        <v/>
      </c>
      <c r="L57" s="15">
        <f>IF($A57="","",IF(COUNTIF(Costs!$A$5:$A$204,$D57)=0,"⚠ this cost line is not on the Costs tab",IF($F57&lt;=0,"⚠ net amount is missing",IF(AND($E57&lt;&gt;"",COUNTIF(Commitments!$B$5:$B$204,$E57)=0),"⚠ no order on the Commitments tab has that reference",IF(AND($E57&lt;&gt;"",SUMIFS(Invoices!$F$5:$F$304,Invoices!$E$5:$E$304,$E57)&gt;SUMIFS(Commitments!$F$5:$F$204,Commitments!$B$5:$B$204,$E57)),"⚠ this order is over-invoiced — raise a variation or reject the invoice",IF(AND($J57="",TODAY()-$A57&gt;60),"⚠ unpaid after 60 days",IF($E57="","no order reference — it cannot be matched","")))))))</f>
        <v/>
      </c>
    </row>
    <row r="58">
      <c r="A58" s="16" t="n"/>
      <c r="B58" s="10" t="n"/>
      <c r="C58" s="10" t="n"/>
      <c r="D58" s="10" t="n"/>
      <c r="E58" s="10" t="n"/>
      <c r="F58" s="11" t="n"/>
      <c r="G58" s="11" t="n"/>
      <c r="H58" s="12">
        <f>IF($A58="","",$F58+$G58)</f>
        <v/>
      </c>
      <c r="I58" s="10" t="n"/>
      <c r="J58" s="16" t="n"/>
      <c r="K58" s="17">
        <f>IF($A58="","",IF($J58&lt;&gt;"","",TODAY()-$A58))</f>
        <v/>
      </c>
      <c r="L58" s="15">
        <f>IF($A58="","",IF(COUNTIF(Costs!$A$5:$A$204,$D58)=0,"⚠ this cost line is not on the Costs tab",IF($F58&lt;=0,"⚠ net amount is missing",IF(AND($E58&lt;&gt;"",COUNTIF(Commitments!$B$5:$B$204,$E58)=0),"⚠ no order on the Commitments tab has that reference",IF(AND($E58&lt;&gt;"",SUMIFS(Invoices!$F$5:$F$304,Invoices!$E$5:$E$304,$E58)&gt;SUMIFS(Commitments!$F$5:$F$204,Commitments!$B$5:$B$204,$E58)),"⚠ this order is over-invoiced — raise a variation or reject the invoice",IF(AND($J58="",TODAY()-$A58&gt;60),"⚠ unpaid after 60 days",IF($E58="","no order reference — it cannot be matched","")))))))</f>
        <v/>
      </c>
    </row>
    <row r="59">
      <c r="A59" s="16" t="n"/>
      <c r="B59" s="10" t="n"/>
      <c r="C59" s="10" t="n"/>
      <c r="D59" s="10" t="n"/>
      <c r="E59" s="10" t="n"/>
      <c r="F59" s="11" t="n"/>
      <c r="G59" s="11" t="n"/>
      <c r="H59" s="12">
        <f>IF($A59="","",$F59+$G59)</f>
        <v/>
      </c>
      <c r="I59" s="10" t="n"/>
      <c r="J59" s="16" t="n"/>
      <c r="K59" s="17">
        <f>IF($A59="","",IF($J59&lt;&gt;"","",TODAY()-$A59))</f>
        <v/>
      </c>
      <c r="L59" s="15">
        <f>IF($A59="","",IF(COUNTIF(Costs!$A$5:$A$204,$D59)=0,"⚠ this cost line is not on the Costs tab",IF($F59&lt;=0,"⚠ net amount is missing",IF(AND($E59&lt;&gt;"",COUNTIF(Commitments!$B$5:$B$204,$E59)=0),"⚠ no order on the Commitments tab has that reference",IF(AND($E59&lt;&gt;"",SUMIFS(Invoices!$F$5:$F$304,Invoices!$E$5:$E$304,$E59)&gt;SUMIFS(Commitments!$F$5:$F$204,Commitments!$B$5:$B$204,$E59)),"⚠ this order is over-invoiced — raise a variation or reject the invoice",IF(AND($J59="",TODAY()-$A59&gt;60),"⚠ unpaid after 60 days",IF($E59="","no order reference — it cannot be matched","")))))))</f>
        <v/>
      </c>
    </row>
    <row r="60">
      <c r="A60" s="16" t="n"/>
      <c r="B60" s="10" t="n"/>
      <c r="C60" s="10" t="n"/>
      <c r="D60" s="10" t="n"/>
      <c r="E60" s="10" t="n"/>
      <c r="F60" s="11" t="n"/>
      <c r="G60" s="11" t="n"/>
      <c r="H60" s="12">
        <f>IF($A60="","",$F60+$G60)</f>
        <v/>
      </c>
      <c r="I60" s="10" t="n"/>
      <c r="J60" s="16" t="n"/>
      <c r="K60" s="17">
        <f>IF($A60="","",IF($J60&lt;&gt;"","",TODAY()-$A60))</f>
        <v/>
      </c>
      <c r="L60" s="15">
        <f>IF($A60="","",IF(COUNTIF(Costs!$A$5:$A$204,$D60)=0,"⚠ this cost line is not on the Costs tab",IF($F60&lt;=0,"⚠ net amount is missing",IF(AND($E60&lt;&gt;"",COUNTIF(Commitments!$B$5:$B$204,$E60)=0),"⚠ no order on the Commitments tab has that reference",IF(AND($E60&lt;&gt;"",SUMIFS(Invoices!$F$5:$F$304,Invoices!$E$5:$E$304,$E60)&gt;SUMIFS(Commitments!$F$5:$F$204,Commitments!$B$5:$B$204,$E60)),"⚠ this order is over-invoiced — raise a variation or reject the invoice",IF(AND($J60="",TODAY()-$A60&gt;60),"⚠ unpaid after 60 days",IF($E60="","no order reference — it cannot be matched","")))))))</f>
        <v/>
      </c>
    </row>
    <row r="61">
      <c r="A61" s="16" t="n"/>
      <c r="B61" s="10" t="n"/>
      <c r="C61" s="10" t="n"/>
      <c r="D61" s="10" t="n"/>
      <c r="E61" s="10" t="n"/>
      <c r="F61" s="11" t="n"/>
      <c r="G61" s="11" t="n"/>
      <c r="H61" s="12">
        <f>IF($A61="","",$F61+$G61)</f>
        <v/>
      </c>
      <c r="I61" s="10" t="n"/>
      <c r="J61" s="16" t="n"/>
      <c r="K61" s="17">
        <f>IF($A61="","",IF($J61&lt;&gt;"","",TODAY()-$A61))</f>
        <v/>
      </c>
      <c r="L61" s="15">
        <f>IF($A61="","",IF(COUNTIF(Costs!$A$5:$A$204,$D61)=0,"⚠ this cost line is not on the Costs tab",IF($F61&lt;=0,"⚠ net amount is missing",IF(AND($E61&lt;&gt;"",COUNTIF(Commitments!$B$5:$B$204,$E61)=0),"⚠ no order on the Commitments tab has that reference",IF(AND($E61&lt;&gt;"",SUMIFS(Invoices!$F$5:$F$304,Invoices!$E$5:$E$304,$E61)&gt;SUMIFS(Commitments!$F$5:$F$204,Commitments!$B$5:$B$204,$E61)),"⚠ this order is over-invoiced — raise a variation or reject the invoice",IF(AND($J61="",TODAY()-$A61&gt;60),"⚠ unpaid after 60 days",IF($E61="","no order reference — it cannot be matched","")))))))</f>
        <v/>
      </c>
    </row>
    <row r="62">
      <c r="A62" s="16" t="n"/>
      <c r="B62" s="10" t="n"/>
      <c r="C62" s="10" t="n"/>
      <c r="D62" s="10" t="n"/>
      <c r="E62" s="10" t="n"/>
      <c r="F62" s="11" t="n"/>
      <c r="G62" s="11" t="n"/>
      <c r="H62" s="12">
        <f>IF($A62="","",$F62+$G62)</f>
        <v/>
      </c>
      <c r="I62" s="10" t="n"/>
      <c r="J62" s="16" t="n"/>
      <c r="K62" s="17">
        <f>IF($A62="","",IF($J62&lt;&gt;"","",TODAY()-$A62))</f>
        <v/>
      </c>
      <c r="L62" s="15">
        <f>IF($A62="","",IF(COUNTIF(Costs!$A$5:$A$204,$D62)=0,"⚠ this cost line is not on the Costs tab",IF($F62&lt;=0,"⚠ net amount is missing",IF(AND($E62&lt;&gt;"",COUNTIF(Commitments!$B$5:$B$204,$E62)=0),"⚠ no order on the Commitments tab has that reference",IF(AND($E62&lt;&gt;"",SUMIFS(Invoices!$F$5:$F$304,Invoices!$E$5:$E$304,$E62)&gt;SUMIFS(Commitments!$F$5:$F$204,Commitments!$B$5:$B$204,$E62)),"⚠ this order is over-invoiced — raise a variation or reject the invoice",IF(AND($J62="",TODAY()-$A62&gt;60),"⚠ unpaid after 60 days",IF($E62="","no order reference — it cannot be matched","")))))))</f>
        <v/>
      </c>
    </row>
    <row r="63">
      <c r="A63" s="16" t="n"/>
      <c r="B63" s="10" t="n"/>
      <c r="C63" s="10" t="n"/>
      <c r="D63" s="10" t="n"/>
      <c r="E63" s="10" t="n"/>
      <c r="F63" s="11" t="n"/>
      <c r="G63" s="11" t="n"/>
      <c r="H63" s="12">
        <f>IF($A63="","",$F63+$G63)</f>
        <v/>
      </c>
      <c r="I63" s="10" t="n"/>
      <c r="J63" s="16" t="n"/>
      <c r="K63" s="17">
        <f>IF($A63="","",IF($J63&lt;&gt;"","",TODAY()-$A63))</f>
        <v/>
      </c>
      <c r="L63" s="15">
        <f>IF($A63="","",IF(COUNTIF(Costs!$A$5:$A$204,$D63)=0,"⚠ this cost line is not on the Costs tab",IF($F63&lt;=0,"⚠ net amount is missing",IF(AND($E63&lt;&gt;"",COUNTIF(Commitments!$B$5:$B$204,$E63)=0),"⚠ no order on the Commitments tab has that reference",IF(AND($E63&lt;&gt;"",SUMIFS(Invoices!$F$5:$F$304,Invoices!$E$5:$E$304,$E63)&gt;SUMIFS(Commitments!$F$5:$F$204,Commitments!$B$5:$B$204,$E63)),"⚠ this order is over-invoiced — raise a variation or reject the invoice",IF(AND($J63="",TODAY()-$A63&gt;60),"⚠ unpaid after 60 days",IF($E63="","no order reference — it cannot be matched","")))))))</f>
        <v/>
      </c>
    </row>
    <row r="64">
      <c r="A64" s="16" t="n"/>
      <c r="B64" s="10" t="n"/>
      <c r="C64" s="10" t="n"/>
      <c r="D64" s="10" t="n"/>
      <c r="E64" s="10" t="n"/>
      <c r="F64" s="11" t="n"/>
      <c r="G64" s="11" t="n"/>
      <c r="H64" s="12">
        <f>IF($A64="","",$F64+$G64)</f>
        <v/>
      </c>
      <c r="I64" s="10" t="n"/>
      <c r="J64" s="16" t="n"/>
      <c r="K64" s="17">
        <f>IF($A64="","",IF($J64&lt;&gt;"","",TODAY()-$A64))</f>
        <v/>
      </c>
      <c r="L64" s="15">
        <f>IF($A64="","",IF(COUNTIF(Costs!$A$5:$A$204,$D64)=0,"⚠ this cost line is not on the Costs tab",IF($F64&lt;=0,"⚠ net amount is missing",IF(AND($E64&lt;&gt;"",COUNTIF(Commitments!$B$5:$B$204,$E64)=0),"⚠ no order on the Commitments tab has that reference",IF(AND($E64&lt;&gt;"",SUMIFS(Invoices!$F$5:$F$304,Invoices!$E$5:$E$304,$E64)&gt;SUMIFS(Commitments!$F$5:$F$204,Commitments!$B$5:$B$204,$E64)),"⚠ this order is over-invoiced — raise a variation or reject the invoice",IF(AND($J64="",TODAY()-$A64&gt;60),"⚠ unpaid after 60 days",IF($E64="","no order reference — it cannot be matched","")))))))</f>
        <v/>
      </c>
    </row>
    <row r="65">
      <c r="A65" s="16" t="n"/>
      <c r="B65" s="10" t="n"/>
      <c r="C65" s="10" t="n"/>
      <c r="D65" s="10" t="n"/>
      <c r="E65" s="10" t="n"/>
      <c r="F65" s="11" t="n"/>
      <c r="G65" s="11" t="n"/>
      <c r="H65" s="12">
        <f>IF($A65="","",$F65+$G65)</f>
        <v/>
      </c>
      <c r="I65" s="10" t="n"/>
      <c r="J65" s="16" t="n"/>
      <c r="K65" s="17">
        <f>IF($A65="","",IF($J65&lt;&gt;"","",TODAY()-$A65))</f>
        <v/>
      </c>
      <c r="L65" s="15">
        <f>IF($A65="","",IF(COUNTIF(Costs!$A$5:$A$204,$D65)=0,"⚠ this cost line is not on the Costs tab",IF($F65&lt;=0,"⚠ net amount is missing",IF(AND($E65&lt;&gt;"",COUNTIF(Commitments!$B$5:$B$204,$E65)=0),"⚠ no order on the Commitments tab has that reference",IF(AND($E65&lt;&gt;"",SUMIFS(Invoices!$F$5:$F$304,Invoices!$E$5:$E$304,$E65)&gt;SUMIFS(Commitments!$F$5:$F$204,Commitments!$B$5:$B$204,$E65)),"⚠ this order is over-invoiced — raise a variation or reject the invoice",IF(AND($J65="",TODAY()-$A65&gt;60),"⚠ unpaid after 60 days",IF($E65="","no order reference — it cannot be matched","")))))))</f>
        <v/>
      </c>
    </row>
    <row r="66">
      <c r="A66" s="16" t="n"/>
      <c r="B66" s="10" t="n"/>
      <c r="C66" s="10" t="n"/>
      <c r="D66" s="10" t="n"/>
      <c r="E66" s="10" t="n"/>
      <c r="F66" s="11" t="n"/>
      <c r="G66" s="11" t="n"/>
      <c r="H66" s="12">
        <f>IF($A66="","",$F66+$G66)</f>
        <v/>
      </c>
      <c r="I66" s="10" t="n"/>
      <c r="J66" s="16" t="n"/>
      <c r="K66" s="17">
        <f>IF($A66="","",IF($J66&lt;&gt;"","",TODAY()-$A66))</f>
        <v/>
      </c>
      <c r="L66" s="15">
        <f>IF($A66="","",IF(COUNTIF(Costs!$A$5:$A$204,$D66)=0,"⚠ this cost line is not on the Costs tab",IF($F66&lt;=0,"⚠ net amount is missing",IF(AND($E66&lt;&gt;"",COUNTIF(Commitments!$B$5:$B$204,$E66)=0),"⚠ no order on the Commitments tab has that reference",IF(AND($E66&lt;&gt;"",SUMIFS(Invoices!$F$5:$F$304,Invoices!$E$5:$E$304,$E66)&gt;SUMIFS(Commitments!$F$5:$F$204,Commitments!$B$5:$B$204,$E66)),"⚠ this order is over-invoiced — raise a variation or reject the invoice",IF(AND($J66="",TODAY()-$A66&gt;60),"⚠ unpaid after 60 days",IF($E66="","no order reference — it cannot be matched","")))))))</f>
        <v/>
      </c>
    </row>
    <row r="67">
      <c r="A67" s="16" t="n"/>
      <c r="B67" s="10" t="n"/>
      <c r="C67" s="10" t="n"/>
      <c r="D67" s="10" t="n"/>
      <c r="E67" s="10" t="n"/>
      <c r="F67" s="11" t="n"/>
      <c r="G67" s="11" t="n"/>
      <c r="H67" s="12">
        <f>IF($A67="","",$F67+$G67)</f>
        <v/>
      </c>
      <c r="I67" s="10" t="n"/>
      <c r="J67" s="16" t="n"/>
      <c r="K67" s="17">
        <f>IF($A67="","",IF($J67&lt;&gt;"","",TODAY()-$A67))</f>
        <v/>
      </c>
      <c r="L67" s="15">
        <f>IF($A67="","",IF(COUNTIF(Costs!$A$5:$A$204,$D67)=0,"⚠ this cost line is not on the Costs tab",IF($F67&lt;=0,"⚠ net amount is missing",IF(AND($E67&lt;&gt;"",COUNTIF(Commitments!$B$5:$B$204,$E67)=0),"⚠ no order on the Commitments tab has that reference",IF(AND($E67&lt;&gt;"",SUMIFS(Invoices!$F$5:$F$304,Invoices!$E$5:$E$304,$E67)&gt;SUMIFS(Commitments!$F$5:$F$204,Commitments!$B$5:$B$204,$E67)),"⚠ this order is over-invoiced — raise a variation or reject the invoice",IF(AND($J67="",TODAY()-$A67&gt;60),"⚠ unpaid after 60 days",IF($E67="","no order reference — it cannot be matched","")))))))</f>
        <v/>
      </c>
    </row>
    <row r="68">
      <c r="A68" s="16" t="n"/>
      <c r="B68" s="10" t="n"/>
      <c r="C68" s="10" t="n"/>
      <c r="D68" s="10" t="n"/>
      <c r="E68" s="10" t="n"/>
      <c r="F68" s="11" t="n"/>
      <c r="G68" s="11" t="n"/>
      <c r="H68" s="12">
        <f>IF($A68="","",$F68+$G68)</f>
        <v/>
      </c>
      <c r="I68" s="10" t="n"/>
      <c r="J68" s="16" t="n"/>
      <c r="K68" s="17">
        <f>IF($A68="","",IF($J68&lt;&gt;"","",TODAY()-$A68))</f>
        <v/>
      </c>
      <c r="L68" s="15">
        <f>IF($A68="","",IF(COUNTIF(Costs!$A$5:$A$204,$D68)=0,"⚠ this cost line is not on the Costs tab",IF($F68&lt;=0,"⚠ net amount is missing",IF(AND($E68&lt;&gt;"",COUNTIF(Commitments!$B$5:$B$204,$E68)=0),"⚠ no order on the Commitments tab has that reference",IF(AND($E68&lt;&gt;"",SUMIFS(Invoices!$F$5:$F$304,Invoices!$E$5:$E$304,$E68)&gt;SUMIFS(Commitments!$F$5:$F$204,Commitments!$B$5:$B$204,$E68)),"⚠ this order is over-invoiced — raise a variation or reject the invoice",IF(AND($J68="",TODAY()-$A68&gt;60),"⚠ unpaid after 60 days",IF($E68="","no order reference — it cannot be matched","")))))))</f>
        <v/>
      </c>
    </row>
    <row r="69">
      <c r="A69" s="16" t="n"/>
      <c r="B69" s="10" t="n"/>
      <c r="C69" s="10" t="n"/>
      <c r="D69" s="10" t="n"/>
      <c r="E69" s="10" t="n"/>
      <c r="F69" s="11" t="n"/>
      <c r="G69" s="11" t="n"/>
      <c r="H69" s="12">
        <f>IF($A69="","",$F69+$G69)</f>
        <v/>
      </c>
      <c r="I69" s="10" t="n"/>
      <c r="J69" s="16" t="n"/>
      <c r="K69" s="17">
        <f>IF($A69="","",IF($J69&lt;&gt;"","",TODAY()-$A69))</f>
        <v/>
      </c>
      <c r="L69" s="15">
        <f>IF($A69="","",IF(COUNTIF(Costs!$A$5:$A$204,$D69)=0,"⚠ this cost line is not on the Costs tab",IF($F69&lt;=0,"⚠ net amount is missing",IF(AND($E69&lt;&gt;"",COUNTIF(Commitments!$B$5:$B$204,$E69)=0),"⚠ no order on the Commitments tab has that reference",IF(AND($E69&lt;&gt;"",SUMIFS(Invoices!$F$5:$F$304,Invoices!$E$5:$E$304,$E69)&gt;SUMIFS(Commitments!$F$5:$F$204,Commitments!$B$5:$B$204,$E69)),"⚠ this order is over-invoiced — raise a variation or reject the invoice",IF(AND($J69="",TODAY()-$A69&gt;60),"⚠ unpaid after 60 days",IF($E69="","no order reference — it cannot be matched","")))))))</f>
        <v/>
      </c>
    </row>
    <row r="70">
      <c r="A70" s="16" t="n"/>
      <c r="B70" s="10" t="n"/>
      <c r="C70" s="10" t="n"/>
      <c r="D70" s="10" t="n"/>
      <c r="E70" s="10" t="n"/>
      <c r="F70" s="11" t="n"/>
      <c r="G70" s="11" t="n"/>
      <c r="H70" s="12">
        <f>IF($A70="","",$F70+$G70)</f>
        <v/>
      </c>
      <c r="I70" s="10" t="n"/>
      <c r="J70" s="16" t="n"/>
      <c r="K70" s="17">
        <f>IF($A70="","",IF($J70&lt;&gt;"","",TODAY()-$A70))</f>
        <v/>
      </c>
      <c r="L70" s="15">
        <f>IF($A70="","",IF(COUNTIF(Costs!$A$5:$A$204,$D70)=0,"⚠ this cost line is not on the Costs tab",IF($F70&lt;=0,"⚠ net amount is missing",IF(AND($E70&lt;&gt;"",COUNTIF(Commitments!$B$5:$B$204,$E70)=0),"⚠ no order on the Commitments tab has that reference",IF(AND($E70&lt;&gt;"",SUMIFS(Invoices!$F$5:$F$304,Invoices!$E$5:$E$304,$E70)&gt;SUMIFS(Commitments!$F$5:$F$204,Commitments!$B$5:$B$204,$E70)),"⚠ this order is over-invoiced — raise a variation or reject the invoice",IF(AND($J70="",TODAY()-$A70&gt;60),"⚠ unpaid after 60 days",IF($E70="","no order reference — it cannot be matched","")))))))</f>
        <v/>
      </c>
    </row>
    <row r="71">
      <c r="A71" s="16" t="n"/>
      <c r="B71" s="10" t="n"/>
      <c r="C71" s="10" t="n"/>
      <c r="D71" s="10" t="n"/>
      <c r="E71" s="10" t="n"/>
      <c r="F71" s="11" t="n"/>
      <c r="G71" s="11" t="n"/>
      <c r="H71" s="12">
        <f>IF($A71="","",$F71+$G71)</f>
        <v/>
      </c>
      <c r="I71" s="10" t="n"/>
      <c r="J71" s="16" t="n"/>
      <c r="K71" s="17">
        <f>IF($A71="","",IF($J71&lt;&gt;"","",TODAY()-$A71))</f>
        <v/>
      </c>
      <c r="L71" s="15">
        <f>IF($A71="","",IF(COUNTIF(Costs!$A$5:$A$204,$D71)=0,"⚠ this cost line is not on the Costs tab",IF($F71&lt;=0,"⚠ net amount is missing",IF(AND($E71&lt;&gt;"",COUNTIF(Commitments!$B$5:$B$204,$E71)=0),"⚠ no order on the Commitments tab has that reference",IF(AND($E71&lt;&gt;"",SUMIFS(Invoices!$F$5:$F$304,Invoices!$E$5:$E$304,$E71)&gt;SUMIFS(Commitments!$F$5:$F$204,Commitments!$B$5:$B$204,$E71)),"⚠ this order is over-invoiced — raise a variation or reject the invoice",IF(AND($J71="",TODAY()-$A71&gt;60),"⚠ unpaid after 60 days",IF($E71="","no order reference — it cannot be matched","")))))))</f>
        <v/>
      </c>
    </row>
    <row r="72">
      <c r="A72" s="16" t="n"/>
      <c r="B72" s="10" t="n"/>
      <c r="C72" s="10" t="n"/>
      <c r="D72" s="10" t="n"/>
      <c r="E72" s="10" t="n"/>
      <c r="F72" s="11" t="n"/>
      <c r="G72" s="11" t="n"/>
      <c r="H72" s="12">
        <f>IF($A72="","",$F72+$G72)</f>
        <v/>
      </c>
      <c r="I72" s="10" t="n"/>
      <c r="J72" s="16" t="n"/>
      <c r="K72" s="17">
        <f>IF($A72="","",IF($J72&lt;&gt;"","",TODAY()-$A72))</f>
        <v/>
      </c>
      <c r="L72" s="15">
        <f>IF($A72="","",IF(COUNTIF(Costs!$A$5:$A$204,$D72)=0,"⚠ this cost line is not on the Costs tab",IF($F72&lt;=0,"⚠ net amount is missing",IF(AND($E72&lt;&gt;"",COUNTIF(Commitments!$B$5:$B$204,$E72)=0),"⚠ no order on the Commitments tab has that reference",IF(AND($E72&lt;&gt;"",SUMIFS(Invoices!$F$5:$F$304,Invoices!$E$5:$E$304,$E72)&gt;SUMIFS(Commitments!$F$5:$F$204,Commitments!$B$5:$B$204,$E72)),"⚠ this order is over-invoiced — raise a variation or reject the invoice",IF(AND($J72="",TODAY()-$A72&gt;60),"⚠ unpaid after 60 days",IF($E72="","no order reference — it cannot be matched","")))))))</f>
        <v/>
      </c>
    </row>
    <row r="73">
      <c r="A73" s="16" t="n"/>
      <c r="B73" s="10" t="n"/>
      <c r="C73" s="10" t="n"/>
      <c r="D73" s="10" t="n"/>
      <c r="E73" s="10" t="n"/>
      <c r="F73" s="11" t="n"/>
      <c r="G73" s="11" t="n"/>
      <c r="H73" s="12">
        <f>IF($A73="","",$F73+$G73)</f>
        <v/>
      </c>
      <c r="I73" s="10" t="n"/>
      <c r="J73" s="16" t="n"/>
      <c r="K73" s="17">
        <f>IF($A73="","",IF($J73&lt;&gt;"","",TODAY()-$A73))</f>
        <v/>
      </c>
      <c r="L73" s="15">
        <f>IF($A73="","",IF(COUNTIF(Costs!$A$5:$A$204,$D73)=0,"⚠ this cost line is not on the Costs tab",IF($F73&lt;=0,"⚠ net amount is missing",IF(AND($E73&lt;&gt;"",COUNTIF(Commitments!$B$5:$B$204,$E73)=0),"⚠ no order on the Commitments tab has that reference",IF(AND($E73&lt;&gt;"",SUMIFS(Invoices!$F$5:$F$304,Invoices!$E$5:$E$304,$E73)&gt;SUMIFS(Commitments!$F$5:$F$204,Commitments!$B$5:$B$204,$E73)),"⚠ this order is over-invoiced — raise a variation or reject the invoice",IF(AND($J73="",TODAY()-$A73&gt;60),"⚠ unpaid after 60 days",IF($E73="","no order reference — it cannot be matched","")))))))</f>
        <v/>
      </c>
    </row>
    <row r="74">
      <c r="A74" s="16" t="n"/>
      <c r="B74" s="10" t="n"/>
      <c r="C74" s="10" t="n"/>
      <c r="D74" s="10" t="n"/>
      <c r="E74" s="10" t="n"/>
      <c r="F74" s="11" t="n"/>
      <c r="G74" s="11" t="n"/>
      <c r="H74" s="12">
        <f>IF($A74="","",$F74+$G74)</f>
        <v/>
      </c>
      <c r="I74" s="10" t="n"/>
      <c r="J74" s="16" t="n"/>
      <c r="K74" s="17">
        <f>IF($A74="","",IF($J74&lt;&gt;"","",TODAY()-$A74))</f>
        <v/>
      </c>
      <c r="L74" s="15">
        <f>IF($A74="","",IF(COUNTIF(Costs!$A$5:$A$204,$D74)=0,"⚠ this cost line is not on the Costs tab",IF($F74&lt;=0,"⚠ net amount is missing",IF(AND($E74&lt;&gt;"",COUNTIF(Commitments!$B$5:$B$204,$E74)=0),"⚠ no order on the Commitments tab has that reference",IF(AND($E74&lt;&gt;"",SUMIFS(Invoices!$F$5:$F$304,Invoices!$E$5:$E$304,$E74)&gt;SUMIFS(Commitments!$F$5:$F$204,Commitments!$B$5:$B$204,$E74)),"⚠ this order is over-invoiced — raise a variation or reject the invoice",IF(AND($J74="",TODAY()-$A74&gt;60),"⚠ unpaid after 60 days",IF($E74="","no order reference — it cannot be matched","")))))))</f>
        <v/>
      </c>
    </row>
    <row r="75">
      <c r="A75" s="16" t="n"/>
      <c r="B75" s="10" t="n"/>
      <c r="C75" s="10" t="n"/>
      <c r="D75" s="10" t="n"/>
      <c r="E75" s="10" t="n"/>
      <c r="F75" s="11" t="n"/>
      <c r="G75" s="11" t="n"/>
      <c r="H75" s="12">
        <f>IF($A75="","",$F75+$G75)</f>
        <v/>
      </c>
      <c r="I75" s="10" t="n"/>
      <c r="J75" s="16" t="n"/>
      <c r="K75" s="17">
        <f>IF($A75="","",IF($J75&lt;&gt;"","",TODAY()-$A75))</f>
        <v/>
      </c>
      <c r="L75" s="15">
        <f>IF($A75="","",IF(COUNTIF(Costs!$A$5:$A$204,$D75)=0,"⚠ this cost line is not on the Costs tab",IF($F75&lt;=0,"⚠ net amount is missing",IF(AND($E75&lt;&gt;"",COUNTIF(Commitments!$B$5:$B$204,$E75)=0),"⚠ no order on the Commitments tab has that reference",IF(AND($E75&lt;&gt;"",SUMIFS(Invoices!$F$5:$F$304,Invoices!$E$5:$E$304,$E75)&gt;SUMIFS(Commitments!$F$5:$F$204,Commitments!$B$5:$B$204,$E75)),"⚠ this order is over-invoiced — raise a variation or reject the invoice",IF(AND($J75="",TODAY()-$A75&gt;60),"⚠ unpaid after 60 days",IF($E75="","no order reference — it cannot be matched","")))))))</f>
        <v/>
      </c>
    </row>
    <row r="76">
      <c r="A76" s="16" t="n"/>
      <c r="B76" s="10" t="n"/>
      <c r="C76" s="10" t="n"/>
      <c r="D76" s="10" t="n"/>
      <c r="E76" s="10" t="n"/>
      <c r="F76" s="11" t="n"/>
      <c r="G76" s="11" t="n"/>
      <c r="H76" s="12">
        <f>IF($A76="","",$F76+$G76)</f>
        <v/>
      </c>
      <c r="I76" s="10" t="n"/>
      <c r="J76" s="16" t="n"/>
      <c r="K76" s="17">
        <f>IF($A76="","",IF($J76&lt;&gt;"","",TODAY()-$A76))</f>
        <v/>
      </c>
      <c r="L76" s="15">
        <f>IF($A76="","",IF(COUNTIF(Costs!$A$5:$A$204,$D76)=0,"⚠ this cost line is not on the Costs tab",IF($F76&lt;=0,"⚠ net amount is missing",IF(AND($E76&lt;&gt;"",COUNTIF(Commitments!$B$5:$B$204,$E76)=0),"⚠ no order on the Commitments tab has that reference",IF(AND($E76&lt;&gt;"",SUMIFS(Invoices!$F$5:$F$304,Invoices!$E$5:$E$304,$E76)&gt;SUMIFS(Commitments!$F$5:$F$204,Commitments!$B$5:$B$204,$E76)),"⚠ this order is over-invoiced — raise a variation or reject the invoice",IF(AND($J76="",TODAY()-$A76&gt;60),"⚠ unpaid after 60 days",IF($E76="","no order reference — it cannot be matched","")))))))</f>
        <v/>
      </c>
    </row>
    <row r="77">
      <c r="A77" s="16" t="n"/>
      <c r="B77" s="10" t="n"/>
      <c r="C77" s="10" t="n"/>
      <c r="D77" s="10" t="n"/>
      <c r="E77" s="10" t="n"/>
      <c r="F77" s="11" t="n"/>
      <c r="G77" s="11" t="n"/>
      <c r="H77" s="12">
        <f>IF($A77="","",$F77+$G77)</f>
        <v/>
      </c>
      <c r="I77" s="10" t="n"/>
      <c r="J77" s="16" t="n"/>
      <c r="K77" s="17">
        <f>IF($A77="","",IF($J77&lt;&gt;"","",TODAY()-$A77))</f>
        <v/>
      </c>
      <c r="L77" s="15">
        <f>IF($A77="","",IF(COUNTIF(Costs!$A$5:$A$204,$D77)=0,"⚠ this cost line is not on the Costs tab",IF($F77&lt;=0,"⚠ net amount is missing",IF(AND($E77&lt;&gt;"",COUNTIF(Commitments!$B$5:$B$204,$E77)=0),"⚠ no order on the Commitments tab has that reference",IF(AND($E77&lt;&gt;"",SUMIFS(Invoices!$F$5:$F$304,Invoices!$E$5:$E$304,$E77)&gt;SUMIFS(Commitments!$F$5:$F$204,Commitments!$B$5:$B$204,$E77)),"⚠ this order is over-invoiced — raise a variation or reject the invoice",IF(AND($J77="",TODAY()-$A77&gt;60),"⚠ unpaid after 60 days",IF($E77="","no order reference — it cannot be matched","")))))))</f>
        <v/>
      </c>
    </row>
    <row r="78">
      <c r="A78" s="16" t="n"/>
      <c r="B78" s="10" t="n"/>
      <c r="C78" s="10" t="n"/>
      <c r="D78" s="10" t="n"/>
      <c r="E78" s="10" t="n"/>
      <c r="F78" s="11" t="n"/>
      <c r="G78" s="11" t="n"/>
      <c r="H78" s="12">
        <f>IF($A78="","",$F78+$G78)</f>
        <v/>
      </c>
      <c r="I78" s="10" t="n"/>
      <c r="J78" s="16" t="n"/>
      <c r="K78" s="17">
        <f>IF($A78="","",IF($J78&lt;&gt;"","",TODAY()-$A78))</f>
        <v/>
      </c>
      <c r="L78" s="15">
        <f>IF($A78="","",IF(COUNTIF(Costs!$A$5:$A$204,$D78)=0,"⚠ this cost line is not on the Costs tab",IF($F78&lt;=0,"⚠ net amount is missing",IF(AND($E78&lt;&gt;"",COUNTIF(Commitments!$B$5:$B$204,$E78)=0),"⚠ no order on the Commitments tab has that reference",IF(AND($E78&lt;&gt;"",SUMIFS(Invoices!$F$5:$F$304,Invoices!$E$5:$E$304,$E78)&gt;SUMIFS(Commitments!$F$5:$F$204,Commitments!$B$5:$B$204,$E78)),"⚠ this order is over-invoiced — raise a variation or reject the invoice",IF(AND($J78="",TODAY()-$A78&gt;60),"⚠ unpaid after 60 days",IF($E78="","no order reference — it cannot be matched","")))))))</f>
        <v/>
      </c>
    </row>
    <row r="79">
      <c r="A79" s="16" t="n"/>
      <c r="B79" s="10" t="n"/>
      <c r="C79" s="10" t="n"/>
      <c r="D79" s="10" t="n"/>
      <c r="E79" s="10" t="n"/>
      <c r="F79" s="11" t="n"/>
      <c r="G79" s="11" t="n"/>
      <c r="H79" s="12">
        <f>IF($A79="","",$F79+$G79)</f>
        <v/>
      </c>
      <c r="I79" s="10" t="n"/>
      <c r="J79" s="16" t="n"/>
      <c r="K79" s="17">
        <f>IF($A79="","",IF($J79&lt;&gt;"","",TODAY()-$A79))</f>
        <v/>
      </c>
      <c r="L79" s="15">
        <f>IF($A79="","",IF(COUNTIF(Costs!$A$5:$A$204,$D79)=0,"⚠ this cost line is not on the Costs tab",IF($F79&lt;=0,"⚠ net amount is missing",IF(AND($E79&lt;&gt;"",COUNTIF(Commitments!$B$5:$B$204,$E79)=0),"⚠ no order on the Commitments tab has that reference",IF(AND($E79&lt;&gt;"",SUMIFS(Invoices!$F$5:$F$304,Invoices!$E$5:$E$304,$E79)&gt;SUMIFS(Commitments!$F$5:$F$204,Commitments!$B$5:$B$204,$E79)),"⚠ this order is over-invoiced — raise a variation or reject the invoice",IF(AND($J79="",TODAY()-$A79&gt;60),"⚠ unpaid after 60 days",IF($E79="","no order reference — it cannot be matched","")))))))</f>
        <v/>
      </c>
    </row>
    <row r="80">
      <c r="A80" s="16" t="n"/>
      <c r="B80" s="10" t="n"/>
      <c r="C80" s="10" t="n"/>
      <c r="D80" s="10" t="n"/>
      <c r="E80" s="10" t="n"/>
      <c r="F80" s="11" t="n"/>
      <c r="G80" s="11" t="n"/>
      <c r="H80" s="12">
        <f>IF($A80="","",$F80+$G80)</f>
        <v/>
      </c>
      <c r="I80" s="10" t="n"/>
      <c r="J80" s="16" t="n"/>
      <c r="K80" s="17">
        <f>IF($A80="","",IF($J80&lt;&gt;"","",TODAY()-$A80))</f>
        <v/>
      </c>
      <c r="L80" s="15">
        <f>IF($A80="","",IF(COUNTIF(Costs!$A$5:$A$204,$D80)=0,"⚠ this cost line is not on the Costs tab",IF($F80&lt;=0,"⚠ net amount is missing",IF(AND($E80&lt;&gt;"",COUNTIF(Commitments!$B$5:$B$204,$E80)=0),"⚠ no order on the Commitments tab has that reference",IF(AND($E80&lt;&gt;"",SUMIFS(Invoices!$F$5:$F$304,Invoices!$E$5:$E$304,$E80)&gt;SUMIFS(Commitments!$F$5:$F$204,Commitments!$B$5:$B$204,$E80)),"⚠ this order is over-invoiced — raise a variation or reject the invoice",IF(AND($J80="",TODAY()-$A80&gt;60),"⚠ unpaid after 60 days",IF($E80="","no order reference — it cannot be matched","")))))))</f>
        <v/>
      </c>
    </row>
    <row r="81">
      <c r="A81" s="16" t="n"/>
      <c r="B81" s="10" t="n"/>
      <c r="C81" s="10" t="n"/>
      <c r="D81" s="10" t="n"/>
      <c r="E81" s="10" t="n"/>
      <c r="F81" s="11" t="n"/>
      <c r="G81" s="11" t="n"/>
      <c r="H81" s="12">
        <f>IF($A81="","",$F81+$G81)</f>
        <v/>
      </c>
      <c r="I81" s="10" t="n"/>
      <c r="J81" s="16" t="n"/>
      <c r="K81" s="17">
        <f>IF($A81="","",IF($J81&lt;&gt;"","",TODAY()-$A81))</f>
        <v/>
      </c>
      <c r="L81" s="15">
        <f>IF($A81="","",IF(COUNTIF(Costs!$A$5:$A$204,$D81)=0,"⚠ this cost line is not on the Costs tab",IF($F81&lt;=0,"⚠ net amount is missing",IF(AND($E81&lt;&gt;"",COUNTIF(Commitments!$B$5:$B$204,$E81)=0),"⚠ no order on the Commitments tab has that reference",IF(AND($E81&lt;&gt;"",SUMIFS(Invoices!$F$5:$F$304,Invoices!$E$5:$E$304,$E81)&gt;SUMIFS(Commitments!$F$5:$F$204,Commitments!$B$5:$B$204,$E81)),"⚠ this order is over-invoiced — raise a variation or reject the invoice",IF(AND($J81="",TODAY()-$A81&gt;60),"⚠ unpaid after 60 days",IF($E81="","no order reference — it cannot be matched","")))))))</f>
        <v/>
      </c>
    </row>
    <row r="82">
      <c r="A82" s="16" t="n"/>
      <c r="B82" s="10" t="n"/>
      <c r="C82" s="10" t="n"/>
      <c r="D82" s="10" t="n"/>
      <c r="E82" s="10" t="n"/>
      <c r="F82" s="11" t="n"/>
      <c r="G82" s="11" t="n"/>
      <c r="H82" s="12">
        <f>IF($A82="","",$F82+$G82)</f>
        <v/>
      </c>
      <c r="I82" s="10" t="n"/>
      <c r="J82" s="16" t="n"/>
      <c r="K82" s="17">
        <f>IF($A82="","",IF($J82&lt;&gt;"","",TODAY()-$A82))</f>
        <v/>
      </c>
      <c r="L82" s="15">
        <f>IF($A82="","",IF(COUNTIF(Costs!$A$5:$A$204,$D82)=0,"⚠ this cost line is not on the Costs tab",IF($F82&lt;=0,"⚠ net amount is missing",IF(AND($E82&lt;&gt;"",COUNTIF(Commitments!$B$5:$B$204,$E82)=0),"⚠ no order on the Commitments tab has that reference",IF(AND($E82&lt;&gt;"",SUMIFS(Invoices!$F$5:$F$304,Invoices!$E$5:$E$304,$E82)&gt;SUMIFS(Commitments!$F$5:$F$204,Commitments!$B$5:$B$204,$E82)),"⚠ this order is over-invoiced — raise a variation or reject the invoice",IF(AND($J82="",TODAY()-$A82&gt;60),"⚠ unpaid after 60 days",IF($E82="","no order reference — it cannot be matched","")))))))</f>
        <v/>
      </c>
    </row>
    <row r="83">
      <c r="A83" s="16" t="n"/>
      <c r="B83" s="10" t="n"/>
      <c r="C83" s="10" t="n"/>
      <c r="D83" s="10" t="n"/>
      <c r="E83" s="10" t="n"/>
      <c r="F83" s="11" t="n"/>
      <c r="G83" s="11" t="n"/>
      <c r="H83" s="12">
        <f>IF($A83="","",$F83+$G83)</f>
        <v/>
      </c>
      <c r="I83" s="10" t="n"/>
      <c r="J83" s="16" t="n"/>
      <c r="K83" s="17">
        <f>IF($A83="","",IF($J83&lt;&gt;"","",TODAY()-$A83))</f>
        <v/>
      </c>
      <c r="L83" s="15">
        <f>IF($A83="","",IF(COUNTIF(Costs!$A$5:$A$204,$D83)=0,"⚠ this cost line is not on the Costs tab",IF($F83&lt;=0,"⚠ net amount is missing",IF(AND($E83&lt;&gt;"",COUNTIF(Commitments!$B$5:$B$204,$E83)=0),"⚠ no order on the Commitments tab has that reference",IF(AND($E83&lt;&gt;"",SUMIFS(Invoices!$F$5:$F$304,Invoices!$E$5:$E$304,$E83)&gt;SUMIFS(Commitments!$F$5:$F$204,Commitments!$B$5:$B$204,$E83)),"⚠ this order is over-invoiced — raise a variation or reject the invoice",IF(AND($J83="",TODAY()-$A83&gt;60),"⚠ unpaid after 60 days",IF($E83="","no order reference — it cannot be matched","")))))))</f>
        <v/>
      </c>
    </row>
    <row r="84">
      <c r="A84" s="16" t="n"/>
      <c r="B84" s="10" t="n"/>
      <c r="C84" s="10" t="n"/>
      <c r="D84" s="10" t="n"/>
      <c r="E84" s="10" t="n"/>
      <c r="F84" s="11" t="n"/>
      <c r="G84" s="11" t="n"/>
      <c r="H84" s="12">
        <f>IF($A84="","",$F84+$G84)</f>
        <v/>
      </c>
      <c r="I84" s="10" t="n"/>
      <c r="J84" s="16" t="n"/>
      <c r="K84" s="17">
        <f>IF($A84="","",IF($J84&lt;&gt;"","",TODAY()-$A84))</f>
        <v/>
      </c>
      <c r="L84" s="15">
        <f>IF($A84="","",IF(COUNTIF(Costs!$A$5:$A$204,$D84)=0,"⚠ this cost line is not on the Costs tab",IF($F84&lt;=0,"⚠ net amount is missing",IF(AND($E84&lt;&gt;"",COUNTIF(Commitments!$B$5:$B$204,$E84)=0),"⚠ no order on the Commitments tab has that reference",IF(AND($E84&lt;&gt;"",SUMIFS(Invoices!$F$5:$F$304,Invoices!$E$5:$E$304,$E84)&gt;SUMIFS(Commitments!$F$5:$F$204,Commitments!$B$5:$B$204,$E84)),"⚠ this order is over-invoiced — raise a variation or reject the invoice",IF(AND($J84="",TODAY()-$A84&gt;60),"⚠ unpaid after 60 days",IF($E84="","no order reference — it cannot be matched","")))))))</f>
        <v/>
      </c>
    </row>
    <row r="85">
      <c r="A85" s="16" t="n"/>
      <c r="B85" s="10" t="n"/>
      <c r="C85" s="10" t="n"/>
      <c r="D85" s="10" t="n"/>
      <c r="E85" s="10" t="n"/>
      <c r="F85" s="11" t="n"/>
      <c r="G85" s="11" t="n"/>
      <c r="H85" s="12">
        <f>IF($A85="","",$F85+$G85)</f>
        <v/>
      </c>
      <c r="I85" s="10" t="n"/>
      <c r="J85" s="16" t="n"/>
      <c r="K85" s="17">
        <f>IF($A85="","",IF($J85&lt;&gt;"","",TODAY()-$A85))</f>
        <v/>
      </c>
      <c r="L85" s="15">
        <f>IF($A85="","",IF(COUNTIF(Costs!$A$5:$A$204,$D85)=0,"⚠ this cost line is not on the Costs tab",IF($F85&lt;=0,"⚠ net amount is missing",IF(AND($E85&lt;&gt;"",COUNTIF(Commitments!$B$5:$B$204,$E85)=0),"⚠ no order on the Commitments tab has that reference",IF(AND($E85&lt;&gt;"",SUMIFS(Invoices!$F$5:$F$304,Invoices!$E$5:$E$304,$E85)&gt;SUMIFS(Commitments!$F$5:$F$204,Commitments!$B$5:$B$204,$E85)),"⚠ this order is over-invoiced — raise a variation or reject the invoice",IF(AND($J85="",TODAY()-$A85&gt;60),"⚠ unpaid after 60 days",IF($E85="","no order reference — it cannot be matched","")))))))</f>
        <v/>
      </c>
    </row>
    <row r="86">
      <c r="A86" s="16" t="n"/>
      <c r="B86" s="10" t="n"/>
      <c r="C86" s="10" t="n"/>
      <c r="D86" s="10" t="n"/>
      <c r="E86" s="10" t="n"/>
      <c r="F86" s="11" t="n"/>
      <c r="G86" s="11" t="n"/>
      <c r="H86" s="12">
        <f>IF($A86="","",$F86+$G86)</f>
        <v/>
      </c>
      <c r="I86" s="10" t="n"/>
      <c r="J86" s="16" t="n"/>
      <c r="K86" s="17">
        <f>IF($A86="","",IF($J86&lt;&gt;"","",TODAY()-$A86))</f>
        <v/>
      </c>
      <c r="L86" s="15">
        <f>IF($A86="","",IF(COUNTIF(Costs!$A$5:$A$204,$D86)=0,"⚠ this cost line is not on the Costs tab",IF($F86&lt;=0,"⚠ net amount is missing",IF(AND($E86&lt;&gt;"",COUNTIF(Commitments!$B$5:$B$204,$E86)=0),"⚠ no order on the Commitments tab has that reference",IF(AND($E86&lt;&gt;"",SUMIFS(Invoices!$F$5:$F$304,Invoices!$E$5:$E$304,$E86)&gt;SUMIFS(Commitments!$F$5:$F$204,Commitments!$B$5:$B$204,$E86)),"⚠ this order is over-invoiced — raise a variation or reject the invoice",IF(AND($J86="",TODAY()-$A86&gt;60),"⚠ unpaid after 60 days",IF($E86="","no order reference — it cannot be matched","")))))))</f>
        <v/>
      </c>
    </row>
    <row r="87">
      <c r="A87" s="16" t="n"/>
      <c r="B87" s="10" t="n"/>
      <c r="C87" s="10" t="n"/>
      <c r="D87" s="10" t="n"/>
      <c r="E87" s="10" t="n"/>
      <c r="F87" s="11" t="n"/>
      <c r="G87" s="11" t="n"/>
      <c r="H87" s="12">
        <f>IF($A87="","",$F87+$G87)</f>
        <v/>
      </c>
      <c r="I87" s="10" t="n"/>
      <c r="J87" s="16" t="n"/>
      <c r="K87" s="17">
        <f>IF($A87="","",IF($J87&lt;&gt;"","",TODAY()-$A87))</f>
        <v/>
      </c>
      <c r="L87" s="15">
        <f>IF($A87="","",IF(COUNTIF(Costs!$A$5:$A$204,$D87)=0,"⚠ this cost line is not on the Costs tab",IF($F87&lt;=0,"⚠ net amount is missing",IF(AND($E87&lt;&gt;"",COUNTIF(Commitments!$B$5:$B$204,$E87)=0),"⚠ no order on the Commitments tab has that reference",IF(AND($E87&lt;&gt;"",SUMIFS(Invoices!$F$5:$F$304,Invoices!$E$5:$E$304,$E87)&gt;SUMIFS(Commitments!$F$5:$F$204,Commitments!$B$5:$B$204,$E87)),"⚠ this order is over-invoiced — raise a variation or reject the invoice",IF(AND($J87="",TODAY()-$A87&gt;60),"⚠ unpaid after 60 days",IF($E87="","no order reference — it cannot be matched","")))))))</f>
        <v/>
      </c>
    </row>
    <row r="88">
      <c r="A88" s="16" t="n"/>
      <c r="B88" s="10" t="n"/>
      <c r="C88" s="10" t="n"/>
      <c r="D88" s="10" t="n"/>
      <c r="E88" s="10" t="n"/>
      <c r="F88" s="11" t="n"/>
      <c r="G88" s="11" t="n"/>
      <c r="H88" s="12">
        <f>IF($A88="","",$F88+$G88)</f>
        <v/>
      </c>
      <c r="I88" s="10" t="n"/>
      <c r="J88" s="16" t="n"/>
      <c r="K88" s="17">
        <f>IF($A88="","",IF($J88&lt;&gt;"","",TODAY()-$A88))</f>
        <v/>
      </c>
      <c r="L88" s="15">
        <f>IF($A88="","",IF(COUNTIF(Costs!$A$5:$A$204,$D88)=0,"⚠ this cost line is not on the Costs tab",IF($F88&lt;=0,"⚠ net amount is missing",IF(AND($E88&lt;&gt;"",COUNTIF(Commitments!$B$5:$B$204,$E88)=0),"⚠ no order on the Commitments tab has that reference",IF(AND($E88&lt;&gt;"",SUMIFS(Invoices!$F$5:$F$304,Invoices!$E$5:$E$304,$E88)&gt;SUMIFS(Commitments!$F$5:$F$204,Commitments!$B$5:$B$204,$E88)),"⚠ this order is over-invoiced — raise a variation or reject the invoice",IF(AND($J88="",TODAY()-$A88&gt;60),"⚠ unpaid after 60 days",IF($E88="","no order reference — it cannot be matched","")))))))</f>
        <v/>
      </c>
    </row>
    <row r="89">
      <c r="A89" s="16" t="n"/>
      <c r="B89" s="10" t="n"/>
      <c r="C89" s="10" t="n"/>
      <c r="D89" s="10" t="n"/>
      <c r="E89" s="10" t="n"/>
      <c r="F89" s="11" t="n"/>
      <c r="G89" s="11" t="n"/>
      <c r="H89" s="12">
        <f>IF($A89="","",$F89+$G89)</f>
        <v/>
      </c>
      <c r="I89" s="10" t="n"/>
      <c r="J89" s="16" t="n"/>
      <c r="K89" s="17">
        <f>IF($A89="","",IF($J89&lt;&gt;"","",TODAY()-$A89))</f>
        <v/>
      </c>
      <c r="L89" s="15">
        <f>IF($A89="","",IF(COUNTIF(Costs!$A$5:$A$204,$D89)=0,"⚠ this cost line is not on the Costs tab",IF($F89&lt;=0,"⚠ net amount is missing",IF(AND($E89&lt;&gt;"",COUNTIF(Commitments!$B$5:$B$204,$E89)=0),"⚠ no order on the Commitments tab has that reference",IF(AND($E89&lt;&gt;"",SUMIFS(Invoices!$F$5:$F$304,Invoices!$E$5:$E$304,$E89)&gt;SUMIFS(Commitments!$F$5:$F$204,Commitments!$B$5:$B$204,$E89)),"⚠ this order is over-invoiced — raise a variation or reject the invoice",IF(AND($J89="",TODAY()-$A89&gt;60),"⚠ unpaid after 60 days",IF($E89="","no order reference — it cannot be matched","")))))))</f>
        <v/>
      </c>
    </row>
    <row r="90">
      <c r="A90" s="16" t="n"/>
      <c r="B90" s="10" t="n"/>
      <c r="C90" s="10" t="n"/>
      <c r="D90" s="10" t="n"/>
      <c r="E90" s="10" t="n"/>
      <c r="F90" s="11" t="n"/>
      <c r="G90" s="11" t="n"/>
      <c r="H90" s="12">
        <f>IF($A90="","",$F90+$G90)</f>
        <v/>
      </c>
      <c r="I90" s="10" t="n"/>
      <c r="J90" s="16" t="n"/>
      <c r="K90" s="17">
        <f>IF($A90="","",IF($J90&lt;&gt;"","",TODAY()-$A90))</f>
        <v/>
      </c>
      <c r="L90" s="15">
        <f>IF($A90="","",IF(COUNTIF(Costs!$A$5:$A$204,$D90)=0,"⚠ this cost line is not on the Costs tab",IF($F90&lt;=0,"⚠ net amount is missing",IF(AND($E90&lt;&gt;"",COUNTIF(Commitments!$B$5:$B$204,$E90)=0),"⚠ no order on the Commitments tab has that reference",IF(AND($E90&lt;&gt;"",SUMIFS(Invoices!$F$5:$F$304,Invoices!$E$5:$E$304,$E90)&gt;SUMIFS(Commitments!$F$5:$F$204,Commitments!$B$5:$B$204,$E90)),"⚠ this order is over-invoiced — raise a variation or reject the invoice",IF(AND($J90="",TODAY()-$A90&gt;60),"⚠ unpaid after 60 days",IF($E90="","no order reference — it cannot be matched","")))))))</f>
        <v/>
      </c>
    </row>
    <row r="91">
      <c r="A91" s="16" t="n"/>
      <c r="B91" s="10" t="n"/>
      <c r="C91" s="10" t="n"/>
      <c r="D91" s="10" t="n"/>
      <c r="E91" s="10" t="n"/>
      <c r="F91" s="11" t="n"/>
      <c r="G91" s="11" t="n"/>
      <c r="H91" s="12">
        <f>IF($A91="","",$F91+$G91)</f>
        <v/>
      </c>
      <c r="I91" s="10" t="n"/>
      <c r="J91" s="16" t="n"/>
      <c r="K91" s="17">
        <f>IF($A91="","",IF($J91&lt;&gt;"","",TODAY()-$A91))</f>
        <v/>
      </c>
      <c r="L91" s="15">
        <f>IF($A91="","",IF(COUNTIF(Costs!$A$5:$A$204,$D91)=0,"⚠ this cost line is not on the Costs tab",IF($F91&lt;=0,"⚠ net amount is missing",IF(AND($E91&lt;&gt;"",COUNTIF(Commitments!$B$5:$B$204,$E91)=0),"⚠ no order on the Commitments tab has that reference",IF(AND($E91&lt;&gt;"",SUMIFS(Invoices!$F$5:$F$304,Invoices!$E$5:$E$304,$E91)&gt;SUMIFS(Commitments!$F$5:$F$204,Commitments!$B$5:$B$204,$E91)),"⚠ this order is over-invoiced — raise a variation or reject the invoice",IF(AND($J91="",TODAY()-$A91&gt;60),"⚠ unpaid after 60 days",IF($E91="","no order reference — it cannot be matched","")))))))</f>
        <v/>
      </c>
    </row>
    <row r="92">
      <c r="A92" s="16" t="n"/>
      <c r="B92" s="10" t="n"/>
      <c r="C92" s="10" t="n"/>
      <c r="D92" s="10" t="n"/>
      <c r="E92" s="10" t="n"/>
      <c r="F92" s="11" t="n"/>
      <c r="G92" s="11" t="n"/>
      <c r="H92" s="12">
        <f>IF($A92="","",$F92+$G92)</f>
        <v/>
      </c>
      <c r="I92" s="10" t="n"/>
      <c r="J92" s="16" t="n"/>
      <c r="K92" s="17">
        <f>IF($A92="","",IF($J92&lt;&gt;"","",TODAY()-$A92))</f>
        <v/>
      </c>
      <c r="L92" s="15">
        <f>IF($A92="","",IF(COUNTIF(Costs!$A$5:$A$204,$D92)=0,"⚠ this cost line is not on the Costs tab",IF($F92&lt;=0,"⚠ net amount is missing",IF(AND($E92&lt;&gt;"",COUNTIF(Commitments!$B$5:$B$204,$E92)=0),"⚠ no order on the Commitments tab has that reference",IF(AND($E92&lt;&gt;"",SUMIFS(Invoices!$F$5:$F$304,Invoices!$E$5:$E$304,$E92)&gt;SUMIFS(Commitments!$F$5:$F$204,Commitments!$B$5:$B$204,$E92)),"⚠ this order is over-invoiced — raise a variation or reject the invoice",IF(AND($J92="",TODAY()-$A92&gt;60),"⚠ unpaid after 60 days",IF($E92="","no order reference — it cannot be matched","")))))))</f>
        <v/>
      </c>
    </row>
    <row r="93">
      <c r="A93" s="16" t="n"/>
      <c r="B93" s="10" t="n"/>
      <c r="C93" s="10" t="n"/>
      <c r="D93" s="10" t="n"/>
      <c r="E93" s="10" t="n"/>
      <c r="F93" s="11" t="n"/>
      <c r="G93" s="11" t="n"/>
      <c r="H93" s="12">
        <f>IF($A93="","",$F93+$G93)</f>
        <v/>
      </c>
      <c r="I93" s="10" t="n"/>
      <c r="J93" s="16" t="n"/>
      <c r="K93" s="17">
        <f>IF($A93="","",IF($J93&lt;&gt;"","",TODAY()-$A93))</f>
        <v/>
      </c>
      <c r="L93" s="15">
        <f>IF($A93="","",IF(COUNTIF(Costs!$A$5:$A$204,$D93)=0,"⚠ this cost line is not on the Costs tab",IF($F93&lt;=0,"⚠ net amount is missing",IF(AND($E93&lt;&gt;"",COUNTIF(Commitments!$B$5:$B$204,$E93)=0),"⚠ no order on the Commitments tab has that reference",IF(AND($E93&lt;&gt;"",SUMIFS(Invoices!$F$5:$F$304,Invoices!$E$5:$E$304,$E93)&gt;SUMIFS(Commitments!$F$5:$F$204,Commitments!$B$5:$B$204,$E93)),"⚠ this order is over-invoiced — raise a variation or reject the invoice",IF(AND($J93="",TODAY()-$A93&gt;60),"⚠ unpaid after 60 days",IF($E93="","no order reference — it cannot be matched","")))))))</f>
        <v/>
      </c>
    </row>
    <row r="94">
      <c r="A94" s="16" t="n"/>
      <c r="B94" s="10" t="n"/>
      <c r="C94" s="10" t="n"/>
      <c r="D94" s="10" t="n"/>
      <c r="E94" s="10" t="n"/>
      <c r="F94" s="11" t="n"/>
      <c r="G94" s="11" t="n"/>
      <c r="H94" s="12">
        <f>IF($A94="","",$F94+$G94)</f>
        <v/>
      </c>
      <c r="I94" s="10" t="n"/>
      <c r="J94" s="16" t="n"/>
      <c r="K94" s="17">
        <f>IF($A94="","",IF($J94&lt;&gt;"","",TODAY()-$A94))</f>
        <v/>
      </c>
      <c r="L94" s="15">
        <f>IF($A94="","",IF(COUNTIF(Costs!$A$5:$A$204,$D94)=0,"⚠ this cost line is not on the Costs tab",IF($F94&lt;=0,"⚠ net amount is missing",IF(AND($E94&lt;&gt;"",COUNTIF(Commitments!$B$5:$B$204,$E94)=0),"⚠ no order on the Commitments tab has that reference",IF(AND($E94&lt;&gt;"",SUMIFS(Invoices!$F$5:$F$304,Invoices!$E$5:$E$304,$E94)&gt;SUMIFS(Commitments!$F$5:$F$204,Commitments!$B$5:$B$204,$E94)),"⚠ this order is over-invoiced — raise a variation or reject the invoice",IF(AND($J94="",TODAY()-$A94&gt;60),"⚠ unpaid after 60 days",IF($E94="","no order reference — it cannot be matched","")))))))</f>
        <v/>
      </c>
    </row>
    <row r="95">
      <c r="A95" s="16" t="n"/>
      <c r="B95" s="10" t="n"/>
      <c r="C95" s="10" t="n"/>
      <c r="D95" s="10" t="n"/>
      <c r="E95" s="10" t="n"/>
      <c r="F95" s="11" t="n"/>
      <c r="G95" s="11" t="n"/>
      <c r="H95" s="12">
        <f>IF($A95="","",$F95+$G95)</f>
        <v/>
      </c>
      <c r="I95" s="10" t="n"/>
      <c r="J95" s="16" t="n"/>
      <c r="K95" s="17">
        <f>IF($A95="","",IF($J95&lt;&gt;"","",TODAY()-$A95))</f>
        <v/>
      </c>
      <c r="L95" s="15">
        <f>IF($A95="","",IF(COUNTIF(Costs!$A$5:$A$204,$D95)=0,"⚠ this cost line is not on the Costs tab",IF($F95&lt;=0,"⚠ net amount is missing",IF(AND($E95&lt;&gt;"",COUNTIF(Commitments!$B$5:$B$204,$E95)=0),"⚠ no order on the Commitments tab has that reference",IF(AND($E95&lt;&gt;"",SUMIFS(Invoices!$F$5:$F$304,Invoices!$E$5:$E$304,$E95)&gt;SUMIFS(Commitments!$F$5:$F$204,Commitments!$B$5:$B$204,$E95)),"⚠ this order is over-invoiced — raise a variation or reject the invoice",IF(AND($J95="",TODAY()-$A95&gt;60),"⚠ unpaid after 60 days",IF($E95="","no order reference — it cannot be matched","")))))))</f>
        <v/>
      </c>
    </row>
    <row r="96">
      <c r="A96" s="16" t="n"/>
      <c r="B96" s="10" t="n"/>
      <c r="C96" s="10" t="n"/>
      <c r="D96" s="10" t="n"/>
      <c r="E96" s="10" t="n"/>
      <c r="F96" s="11" t="n"/>
      <c r="G96" s="11" t="n"/>
      <c r="H96" s="12">
        <f>IF($A96="","",$F96+$G96)</f>
        <v/>
      </c>
      <c r="I96" s="10" t="n"/>
      <c r="J96" s="16" t="n"/>
      <c r="K96" s="17">
        <f>IF($A96="","",IF($J96&lt;&gt;"","",TODAY()-$A96))</f>
        <v/>
      </c>
      <c r="L96" s="15">
        <f>IF($A96="","",IF(COUNTIF(Costs!$A$5:$A$204,$D96)=0,"⚠ this cost line is not on the Costs tab",IF($F96&lt;=0,"⚠ net amount is missing",IF(AND($E96&lt;&gt;"",COUNTIF(Commitments!$B$5:$B$204,$E96)=0),"⚠ no order on the Commitments tab has that reference",IF(AND($E96&lt;&gt;"",SUMIFS(Invoices!$F$5:$F$304,Invoices!$E$5:$E$304,$E96)&gt;SUMIFS(Commitments!$F$5:$F$204,Commitments!$B$5:$B$204,$E96)),"⚠ this order is over-invoiced — raise a variation or reject the invoice",IF(AND($J96="",TODAY()-$A96&gt;60),"⚠ unpaid after 60 days",IF($E96="","no order reference — it cannot be matched","")))))))</f>
        <v/>
      </c>
    </row>
    <row r="97">
      <c r="A97" s="16" t="n"/>
      <c r="B97" s="10" t="n"/>
      <c r="C97" s="10" t="n"/>
      <c r="D97" s="10" t="n"/>
      <c r="E97" s="10" t="n"/>
      <c r="F97" s="11" t="n"/>
      <c r="G97" s="11" t="n"/>
      <c r="H97" s="12">
        <f>IF($A97="","",$F97+$G97)</f>
        <v/>
      </c>
      <c r="I97" s="10" t="n"/>
      <c r="J97" s="16" t="n"/>
      <c r="K97" s="17">
        <f>IF($A97="","",IF($J97&lt;&gt;"","",TODAY()-$A97))</f>
        <v/>
      </c>
      <c r="L97" s="15">
        <f>IF($A97="","",IF(COUNTIF(Costs!$A$5:$A$204,$D97)=0,"⚠ this cost line is not on the Costs tab",IF($F97&lt;=0,"⚠ net amount is missing",IF(AND($E97&lt;&gt;"",COUNTIF(Commitments!$B$5:$B$204,$E97)=0),"⚠ no order on the Commitments tab has that reference",IF(AND($E97&lt;&gt;"",SUMIFS(Invoices!$F$5:$F$304,Invoices!$E$5:$E$304,$E97)&gt;SUMIFS(Commitments!$F$5:$F$204,Commitments!$B$5:$B$204,$E97)),"⚠ this order is over-invoiced — raise a variation or reject the invoice",IF(AND($J97="",TODAY()-$A97&gt;60),"⚠ unpaid after 60 days",IF($E97="","no order reference — it cannot be matched","")))))))</f>
        <v/>
      </c>
    </row>
    <row r="98">
      <c r="A98" s="16" t="n"/>
      <c r="B98" s="10" t="n"/>
      <c r="C98" s="10" t="n"/>
      <c r="D98" s="10" t="n"/>
      <c r="E98" s="10" t="n"/>
      <c r="F98" s="11" t="n"/>
      <c r="G98" s="11" t="n"/>
      <c r="H98" s="12">
        <f>IF($A98="","",$F98+$G98)</f>
        <v/>
      </c>
      <c r="I98" s="10" t="n"/>
      <c r="J98" s="16" t="n"/>
      <c r="K98" s="17">
        <f>IF($A98="","",IF($J98&lt;&gt;"","",TODAY()-$A98))</f>
        <v/>
      </c>
      <c r="L98" s="15">
        <f>IF($A98="","",IF(COUNTIF(Costs!$A$5:$A$204,$D98)=0,"⚠ this cost line is not on the Costs tab",IF($F98&lt;=0,"⚠ net amount is missing",IF(AND($E98&lt;&gt;"",COUNTIF(Commitments!$B$5:$B$204,$E98)=0),"⚠ no order on the Commitments tab has that reference",IF(AND($E98&lt;&gt;"",SUMIFS(Invoices!$F$5:$F$304,Invoices!$E$5:$E$304,$E98)&gt;SUMIFS(Commitments!$F$5:$F$204,Commitments!$B$5:$B$204,$E98)),"⚠ this order is over-invoiced — raise a variation or reject the invoice",IF(AND($J98="",TODAY()-$A98&gt;60),"⚠ unpaid after 60 days",IF($E98="","no order reference — it cannot be matched","")))))))</f>
        <v/>
      </c>
    </row>
    <row r="99">
      <c r="A99" s="16" t="n"/>
      <c r="B99" s="10" t="n"/>
      <c r="C99" s="10" t="n"/>
      <c r="D99" s="10" t="n"/>
      <c r="E99" s="10" t="n"/>
      <c r="F99" s="11" t="n"/>
      <c r="G99" s="11" t="n"/>
      <c r="H99" s="12">
        <f>IF($A99="","",$F99+$G99)</f>
        <v/>
      </c>
      <c r="I99" s="10" t="n"/>
      <c r="J99" s="16" t="n"/>
      <c r="K99" s="17">
        <f>IF($A99="","",IF($J99&lt;&gt;"","",TODAY()-$A99))</f>
        <v/>
      </c>
      <c r="L99" s="15">
        <f>IF($A99="","",IF(COUNTIF(Costs!$A$5:$A$204,$D99)=0,"⚠ this cost line is not on the Costs tab",IF($F99&lt;=0,"⚠ net amount is missing",IF(AND($E99&lt;&gt;"",COUNTIF(Commitments!$B$5:$B$204,$E99)=0),"⚠ no order on the Commitments tab has that reference",IF(AND($E99&lt;&gt;"",SUMIFS(Invoices!$F$5:$F$304,Invoices!$E$5:$E$304,$E99)&gt;SUMIFS(Commitments!$F$5:$F$204,Commitments!$B$5:$B$204,$E99)),"⚠ this order is over-invoiced — raise a variation or reject the invoice",IF(AND($J99="",TODAY()-$A99&gt;60),"⚠ unpaid after 60 days",IF($E99="","no order reference — it cannot be matched","")))))))</f>
        <v/>
      </c>
    </row>
    <row r="100">
      <c r="A100" s="16" t="n"/>
      <c r="B100" s="10" t="n"/>
      <c r="C100" s="10" t="n"/>
      <c r="D100" s="10" t="n"/>
      <c r="E100" s="10" t="n"/>
      <c r="F100" s="11" t="n"/>
      <c r="G100" s="11" t="n"/>
      <c r="H100" s="12">
        <f>IF($A100="","",$F100+$G100)</f>
        <v/>
      </c>
      <c r="I100" s="10" t="n"/>
      <c r="J100" s="16" t="n"/>
      <c r="K100" s="17">
        <f>IF($A100="","",IF($J100&lt;&gt;"","",TODAY()-$A100))</f>
        <v/>
      </c>
      <c r="L100" s="15">
        <f>IF($A100="","",IF(COUNTIF(Costs!$A$5:$A$204,$D100)=0,"⚠ this cost line is not on the Costs tab",IF($F100&lt;=0,"⚠ net amount is missing",IF(AND($E100&lt;&gt;"",COUNTIF(Commitments!$B$5:$B$204,$E100)=0),"⚠ no order on the Commitments tab has that reference",IF(AND($E100&lt;&gt;"",SUMIFS(Invoices!$F$5:$F$304,Invoices!$E$5:$E$304,$E100)&gt;SUMIFS(Commitments!$F$5:$F$204,Commitments!$B$5:$B$204,$E100)),"⚠ this order is over-invoiced — raise a variation or reject the invoice",IF(AND($J100="",TODAY()-$A100&gt;60),"⚠ unpaid after 60 days",IF($E100="","no order reference — it cannot be matched","")))))))</f>
        <v/>
      </c>
    </row>
    <row r="101">
      <c r="A101" s="16" t="n"/>
      <c r="B101" s="10" t="n"/>
      <c r="C101" s="10" t="n"/>
      <c r="D101" s="10" t="n"/>
      <c r="E101" s="10" t="n"/>
      <c r="F101" s="11" t="n"/>
      <c r="G101" s="11" t="n"/>
      <c r="H101" s="12">
        <f>IF($A101="","",$F101+$G101)</f>
        <v/>
      </c>
      <c r="I101" s="10" t="n"/>
      <c r="J101" s="16" t="n"/>
      <c r="K101" s="17">
        <f>IF($A101="","",IF($J101&lt;&gt;"","",TODAY()-$A101))</f>
        <v/>
      </c>
      <c r="L101" s="15">
        <f>IF($A101="","",IF(COUNTIF(Costs!$A$5:$A$204,$D101)=0,"⚠ this cost line is not on the Costs tab",IF($F101&lt;=0,"⚠ net amount is missing",IF(AND($E101&lt;&gt;"",COUNTIF(Commitments!$B$5:$B$204,$E101)=0),"⚠ no order on the Commitments tab has that reference",IF(AND($E101&lt;&gt;"",SUMIFS(Invoices!$F$5:$F$304,Invoices!$E$5:$E$304,$E101)&gt;SUMIFS(Commitments!$F$5:$F$204,Commitments!$B$5:$B$204,$E101)),"⚠ this order is over-invoiced — raise a variation or reject the invoice",IF(AND($J101="",TODAY()-$A101&gt;60),"⚠ unpaid after 60 days",IF($E101="","no order reference — it cannot be matched","")))))))</f>
        <v/>
      </c>
    </row>
    <row r="102">
      <c r="A102" s="16" t="n"/>
      <c r="B102" s="10" t="n"/>
      <c r="C102" s="10" t="n"/>
      <c r="D102" s="10" t="n"/>
      <c r="E102" s="10" t="n"/>
      <c r="F102" s="11" t="n"/>
      <c r="G102" s="11" t="n"/>
      <c r="H102" s="12">
        <f>IF($A102="","",$F102+$G102)</f>
        <v/>
      </c>
      <c r="I102" s="10" t="n"/>
      <c r="J102" s="16" t="n"/>
      <c r="K102" s="17">
        <f>IF($A102="","",IF($J102&lt;&gt;"","",TODAY()-$A102))</f>
        <v/>
      </c>
      <c r="L102" s="15">
        <f>IF($A102="","",IF(COUNTIF(Costs!$A$5:$A$204,$D102)=0,"⚠ this cost line is not on the Costs tab",IF($F102&lt;=0,"⚠ net amount is missing",IF(AND($E102&lt;&gt;"",COUNTIF(Commitments!$B$5:$B$204,$E102)=0),"⚠ no order on the Commitments tab has that reference",IF(AND($E102&lt;&gt;"",SUMIFS(Invoices!$F$5:$F$304,Invoices!$E$5:$E$304,$E102)&gt;SUMIFS(Commitments!$F$5:$F$204,Commitments!$B$5:$B$204,$E102)),"⚠ this order is over-invoiced — raise a variation or reject the invoice",IF(AND($J102="",TODAY()-$A102&gt;60),"⚠ unpaid after 60 days",IF($E102="","no order reference — it cannot be matched","")))))))</f>
        <v/>
      </c>
    </row>
    <row r="103">
      <c r="A103" s="16" t="n"/>
      <c r="B103" s="10" t="n"/>
      <c r="C103" s="10" t="n"/>
      <c r="D103" s="10" t="n"/>
      <c r="E103" s="10" t="n"/>
      <c r="F103" s="11" t="n"/>
      <c r="G103" s="11" t="n"/>
      <c r="H103" s="12">
        <f>IF($A103="","",$F103+$G103)</f>
        <v/>
      </c>
      <c r="I103" s="10" t="n"/>
      <c r="J103" s="16" t="n"/>
      <c r="K103" s="17">
        <f>IF($A103="","",IF($J103&lt;&gt;"","",TODAY()-$A103))</f>
        <v/>
      </c>
      <c r="L103" s="15">
        <f>IF($A103="","",IF(COUNTIF(Costs!$A$5:$A$204,$D103)=0,"⚠ this cost line is not on the Costs tab",IF($F103&lt;=0,"⚠ net amount is missing",IF(AND($E103&lt;&gt;"",COUNTIF(Commitments!$B$5:$B$204,$E103)=0),"⚠ no order on the Commitments tab has that reference",IF(AND($E103&lt;&gt;"",SUMIFS(Invoices!$F$5:$F$304,Invoices!$E$5:$E$304,$E103)&gt;SUMIFS(Commitments!$F$5:$F$204,Commitments!$B$5:$B$204,$E103)),"⚠ this order is over-invoiced — raise a variation or reject the invoice",IF(AND($J103="",TODAY()-$A103&gt;60),"⚠ unpaid after 60 days",IF($E103="","no order reference — it cannot be matched","")))))))</f>
        <v/>
      </c>
    </row>
    <row r="104">
      <c r="A104" s="16" t="n"/>
      <c r="B104" s="10" t="n"/>
      <c r="C104" s="10" t="n"/>
      <c r="D104" s="10" t="n"/>
      <c r="E104" s="10" t="n"/>
      <c r="F104" s="11" t="n"/>
      <c r="G104" s="11" t="n"/>
      <c r="H104" s="12">
        <f>IF($A104="","",$F104+$G104)</f>
        <v/>
      </c>
      <c r="I104" s="10" t="n"/>
      <c r="J104" s="16" t="n"/>
      <c r="K104" s="17">
        <f>IF($A104="","",IF($J104&lt;&gt;"","",TODAY()-$A104))</f>
        <v/>
      </c>
      <c r="L104" s="15">
        <f>IF($A104="","",IF(COUNTIF(Costs!$A$5:$A$204,$D104)=0,"⚠ this cost line is not on the Costs tab",IF($F104&lt;=0,"⚠ net amount is missing",IF(AND($E104&lt;&gt;"",COUNTIF(Commitments!$B$5:$B$204,$E104)=0),"⚠ no order on the Commitments tab has that reference",IF(AND($E104&lt;&gt;"",SUMIFS(Invoices!$F$5:$F$304,Invoices!$E$5:$E$304,$E104)&gt;SUMIFS(Commitments!$F$5:$F$204,Commitments!$B$5:$B$204,$E104)),"⚠ this order is over-invoiced — raise a variation or reject the invoice",IF(AND($J104="",TODAY()-$A104&gt;60),"⚠ unpaid after 60 days",IF($E104="","no order reference — it cannot be matched","")))))))</f>
        <v/>
      </c>
    </row>
    <row r="105">
      <c r="A105" s="16" t="n"/>
      <c r="B105" s="10" t="n"/>
      <c r="C105" s="10" t="n"/>
      <c r="D105" s="10" t="n"/>
      <c r="E105" s="10" t="n"/>
      <c r="F105" s="11" t="n"/>
      <c r="G105" s="11" t="n"/>
      <c r="H105" s="12">
        <f>IF($A105="","",$F105+$G105)</f>
        <v/>
      </c>
      <c r="I105" s="10" t="n"/>
      <c r="J105" s="16" t="n"/>
      <c r="K105" s="17">
        <f>IF($A105="","",IF($J105&lt;&gt;"","",TODAY()-$A105))</f>
        <v/>
      </c>
      <c r="L105" s="15">
        <f>IF($A105="","",IF(COUNTIF(Costs!$A$5:$A$204,$D105)=0,"⚠ this cost line is not on the Costs tab",IF($F105&lt;=0,"⚠ net amount is missing",IF(AND($E105&lt;&gt;"",COUNTIF(Commitments!$B$5:$B$204,$E105)=0),"⚠ no order on the Commitments tab has that reference",IF(AND($E105&lt;&gt;"",SUMIFS(Invoices!$F$5:$F$304,Invoices!$E$5:$E$304,$E105)&gt;SUMIFS(Commitments!$F$5:$F$204,Commitments!$B$5:$B$204,$E105)),"⚠ this order is over-invoiced — raise a variation or reject the invoice",IF(AND($J105="",TODAY()-$A105&gt;60),"⚠ unpaid after 60 days",IF($E105="","no order reference — it cannot be matched","")))))))</f>
        <v/>
      </c>
    </row>
    <row r="106">
      <c r="A106" s="16" t="n"/>
      <c r="B106" s="10" t="n"/>
      <c r="C106" s="10" t="n"/>
      <c r="D106" s="10" t="n"/>
      <c r="E106" s="10" t="n"/>
      <c r="F106" s="11" t="n"/>
      <c r="G106" s="11" t="n"/>
      <c r="H106" s="12">
        <f>IF($A106="","",$F106+$G106)</f>
        <v/>
      </c>
      <c r="I106" s="10" t="n"/>
      <c r="J106" s="16" t="n"/>
      <c r="K106" s="17">
        <f>IF($A106="","",IF($J106&lt;&gt;"","",TODAY()-$A106))</f>
        <v/>
      </c>
      <c r="L106" s="15">
        <f>IF($A106="","",IF(COUNTIF(Costs!$A$5:$A$204,$D106)=0,"⚠ this cost line is not on the Costs tab",IF($F106&lt;=0,"⚠ net amount is missing",IF(AND($E106&lt;&gt;"",COUNTIF(Commitments!$B$5:$B$204,$E106)=0),"⚠ no order on the Commitments tab has that reference",IF(AND($E106&lt;&gt;"",SUMIFS(Invoices!$F$5:$F$304,Invoices!$E$5:$E$304,$E106)&gt;SUMIFS(Commitments!$F$5:$F$204,Commitments!$B$5:$B$204,$E106)),"⚠ this order is over-invoiced — raise a variation or reject the invoice",IF(AND($J106="",TODAY()-$A106&gt;60),"⚠ unpaid after 60 days",IF($E106="","no order reference — it cannot be matched","")))))))</f>
        <v/>
      </c>
    </row>
    <row r="107">
      <c r="A107" s="16" t="n"/>
      <c r="B107" s="10" t="n"/>
      <c r="C107" s="10" t="n"/>
      <c r="D107" s="10" t="n"/>
      <c r="E107" s="10" t="n"/>
      <c r="F107" s="11" t="n"/>
      <c r="G107" s="11" t="n"/>
      <c r="H107" s="12">
        <f>IF($A107="","",$F107+$G107)</f>
        <v/>
      </c>
      <c r="I107" s="10" t="n"/>
      <c r="J107" s="16" t="n"/>
      <c r="K107" s="17">
        <f>IF($A107="","",IF($J107&lt;&gt;"","",TODAY()-$A107))</f>
        <v/>
      </c>
      <c r="L107" s="15">
        <f>IF($A107="","",IF(COUNTIF(Costs!$A$5:$A$204,$D107)=0,"⚠ this cost line is not on the Costs tab",IF($F107&lt;=0,"⚠ net amount is missing",IF(AND($E107&lt;&gt;"",COUNTIF(Commitments!$B$5:$B$204,$E107)=0),"⚠ no order on the Commitments tab has that reference",IF(AND($E107&lt;&gt;"",SUMIFS(Invoices!$F$5:$F$304,Invoices!$E$5:$E$304,$E107)&gt;SUMIFS(Commitments!$F$5:$F$204,Commitments!$B$5:$B$204,$E107)),"⚠ this order is over-invoiced — raise a variation or reject the invoice",IF(AND($J107="",TODAY()-$A107&gt;60),"⚠ unpaid after 60 days",IF($E107="","no order reference — it cannot be matched","")))))))</f>
        <v/>
      </c>
    </row>
    <row r="108">
      <c r="A108" s="16" t="n"/>
      <c r="B108" s="10" t="n"/>
      <c r="C108" s="10" t="n"/>
      <c r="D108" s="10" t="n"/>
      <c r="E108" s="10" t="n"/>
      <c r="F108" s="11" t="n"/>
      <c r="G108" s="11" t="n"/>
      <c r="H108" s="12">
        <f>IF($A108="","",$F108+$G108)</f>
        <v/>
      </c>
      <c r="I108" s="10" t="n"/>
      <c r="J108" s="16" t="n"/>
      <c r="K108" s="17">
        <f>IF($A108="","",IF($J108&lt;&gt;"","",TODAY()-$A108))</f>
        <v/>
      </c>
      <c r="L108" s="15">
        <f>IF($A108="","",IF(COUNTIF(Costs!$A$5:$A$204,$D108)=0,"⚠ this cost line is not on the Costs tab",IF($F108&lt;=0,"⚠ net amount is missing",IF(AND($E108&lt;&gt;"",COUNTIF(Commitments!$B$5:$B$204,$E108)=0),"⚠ no order on the Commitments tab has that reference",IF(AND($E108&lt;&gt;"",SUMIFS(Invoices!$F$5:$F$304,Invoices!$E$5:$E$304,$E108)&gt;SUMIFS(Commitments!$F$5:$F$204,Commitments!$B$5:$B$204,$E108)),"⚠ this order is over-invoiced — raise a variation or reject the invoice",IF(AND($J108="",TODAY()-$A108&gt;60),"⚠ unpaid after 60 days",IF($E108="","no order reference — it cannot be matched","")))))))</f>
        <v/>
      </c>
    </row>
    <row r="109">
      <c r="A109" s="16" t="n"/>
      <c r="B109" s="10" t="n"/>
      <c r="C109" s="10" t="n"/>
      <c r="D109" s="10" t="n"/>
      <c r="E109" s="10" t="n"/>
      <c r="F109" s="11" t="n"/>
      <c r="G109" s="11" t="n"/>
      <c r="H109" s="12">
        <f>IF($A109="","",$F109+$G109)</f>
        <v/>
      </c>
      <c r="I109" s="10" t="n"/>
      <c r="J109" s="16" t="n"/>
      <c r="K109" s="17">
        <f>IF($A109="","",IF($J109&lt;&gt;"","",TODAY()-$A109))</f>
        <v/>
      </c>
      <c r="L109" s="15">
        <f>IF($A109="","",IF(COUNTIF(Costs!$A$5:$A$204,$D109)=0,"⚠ this cost line is not on the Costs tab",IF($F109&lt;=0,"⚠ net amount is missing",IF(AND($E109&lt;&gt;"",COUNTIF(Commitments!$B$5:$B$204,$E109)=0),"⚠ no order on the Commitments tab has that reference",IF(AND($E109&lt;&gt;"",SUMIFS(Invoices!$F$5:$F$304,Invoices!$E$5:$E$304,$E109)&gt;SUMIFS(Commitments!$F$5:$F$204,Commitments!$B$5:$B$204,$E109)),"⚠ this order is over-invoiced — raise a variation or reject the invoice",IF(AND($J109="",TODAY()-$A109&gt;60),"⚠ unpaid after 60 days",IF($E109="","no order reference — it cannot be matched","")))))))</f>
        <v/>
      </c>
    </row>
    <row r="110">
      <c r="A110" s="16" t="n"/>
      <c r="B110" s="10" t="n"/>
      <c r="C110" s="10" t="n"/>
      <c r="D110" s="10" t="n"/>
      <c r="E110" s="10" t="n"/>
      <c r="F110" s="11" t="n"/>
      <c r="G110" s="11" t="n"/>
      <c r="H110" s="12">
        <f>IF($A110="","",$F110+$G110)</f>
        <v/>
      </c>
      <c r="I110" s="10" t="n"/>
      <c r="J110" s="16" t="n"/>
      <c r="K110" s="17">
        <f>IF($A110="","",IF($J110&lt;&gt;"","",TODAY()-$A110))</f>
        <v/>
      </c>
      <c r="L110" s="15">
        <f>IF($A110="","",IF(COUNTIF(Costs!$A$5:$A$204,$D110)=0,"⚠ this cost line is not on the Costs tab",IF($F110&lt;=0,"⚠ net amount is missing",IF(AND($E110&lt;&gt;"",COUNTIF(Commitments!$B$5:$B$204,$E110)=0),"⚠ no order on the Commitments tab has that reference",IF(AND($E110&lt;&gt;"",SUMIFS(Invoices!$F$5:$F$304,Invoices!$E$5:$E$304,$E110)&gt;SUMIFS(Commitments!$F$5:$F$204,Commitments!$B$5:$B$204,$E110)),"⚠ this order is over-invoiced — raise a variation or reject the invoice",IF(AND($J110="",TODAY()-$A110&gt;60),"⚠ unpaid after 60 days",IF($E110="","no order reference — it cannot be matched","")))))))</f>
        <v/>
      </c>
    </row>
    <row r="111">
      <c r="A111" s="16" t="n"/>
      <c r="B111" s="10" t="n"/>
      <c r="C111" s="10" t="n"/>
      <c r="D111" s="10" t="n"/>
      <c r="E111" s="10" t="n"/>
      <c r="F111" s="11" t="n"/>
      <c r="G111" s="11" t="n"/>
      <c r="H111" s="12">
        <f>IF($A111="","",$F111+$G111)</f>
        <v/>
      </c>
      <c r="I111" s="10" t="n"/>
      <c r="J111" s="16" t="n"/>
      <c r="K111" s="17">
        <f>IF($A111="","",IF($J111&lt;&gt;"","",TODAY()-$A111))</f>
        <v/>
      </c>
      <c r="L111" s="15">
        <f>IF($A111="","",IF(COUNTIF(Costs!$A$5:$A$204,$D111)=0,"⚠ this cost line is not on the Costs tab",IF($F111&lt;=0,"⚠ net amount is missing",IF(AND($E111&lt;&gt;"",COUNTIF(Commitments!$B$5:$B$204,$E111)=0),"⚠ no order on the Commitments tab has that reference",IF(AND($E111&lt;&gt;"",SUMIFS(Invoices!$F$5:$F$304,Invoices!$E$5:$E$304,$E111)&gt;SUMIFS(Commitments!$F$5:$F$204,Commitments!$B$5:$B$204,$E111)),"⚠ this order is over-invoiced — raise a variation or reject the invoice",IF(AND($J111="",TODAY()-$A111&gt;60),"⚠ unpaid after 60 days",IF($E111="","no order reference — it cannot be matched","")))))))</f>
        <v/>
      </c>
    </row>
    <row r="112">
      <c r="A112" s="16" t="n"/>
      <c r="B112" s="10" t="n"/>
      <c r="C112" s="10" t="n"/>
      <c r="D112" s="10" t="n"/>
      <c r="E112" s="10" t="n"/>
      <c r="F112" s="11" t="n"/>
      <c r="G112" s="11" t="n"/>
      <c r="H112" s="12">
        <f>IF($A112="","",$F112+$G112)</f>
        <v/>
      </c>
      <c r="I112" s="10" t="n"/>
      <c r="J112" s="16" t="n"/>
      <c r="K112" s="17">
        <f>IF($A112="","",IF($J112&lt;&gt;"","",TODAY()-$A112))</f>
        <v/>
      </c>
      <c r="L112" s="15">
        <f>IF($A112="","",IF(COUNTIF(Costs!$A$5:$A$204,$D112)=0,"⚠ this cost line is not on the Costs tab",IF($F112&lt;=0,"⚠ net amount is missing",IF(AND($E112&lt;&gt;"",COUNTIF(Commitments!$B$5:$B$204,$E112)=0),"⚠ no order on the Commitments tab has that reference",IF(AND($E112&lt;&gt;"",SUMIFS(Invoices!$F$5:$F$304,Invoices!$E$5:$E$304,$E112)&gt;SUMIFS(Commitments!$F$5:$F$204,Commitments!$B$5:$B$204,$E112)),"⚠ this order is over-invoiced — raise a variation or reject the invoice",IF(AND($J112="",TODAY()-$A112&gt;60),"⚠ unpaid after 60 days",IF($E112="","no order reference — it cannot be matched","")))))))</f>
        <v/>
      </c>
    </row>
    <row r="113">
      <c r="A113" s="16" t="n"/>
      <c r="B113" s="10" t="n"/>
      <c r="C113" s="10" t="n"/>
      <c r="D113" s="10" t="n"/>
      <c r="E113" s="10" t="n"/>
      <c r="F113" s="11" t="n"/>
      <c r="G113" s="11" t="n"/>
      <c r="H113" s="12">
        <f>IF($A113="","",$F113+$G113)</f>
        <v/>
      </c>
      <c r="I113" s="10" t="n"/>
      <c r="J113" s="16" t="n"/>
      <c r="K113" s="17">
        <f>IF($A113="","",IF($J113&lt;&gt;"","",TODAY()-$A113))</f>
        <v/>
      </c>
      <c r="L113" s="15">
        <f>IF($A113="","",IF(COUNTIF(Costs!$A$5:$A$204,$D113)=0,"⚠ this cost line is not on the Costs tab",IF($F113&lt;=0,"⚠ net amount is missing",IF(AND($E113&lt;&gt;"",COUNTIF(Commitments!$B$5:$B$204,$E113)=0),"⚠ no order on the Commitments tab has that reference",IF(AND($E113&lt;&gt;"",SUMIFS(Invoices!$F$5:$F$304,Invoices!$E$5:$E$304,$E113)&gt;SUMIFS(Commitments!$F$5:$F$204,Commitments!$B$5:$B$204,$E113)),"⚠ this order is over-invoiced — raise a variation or reject the invoice",IF(AND($J113="",TODAY()-$A113&gt;60),"⚠ unpaid after 60 days",IF($E113="","no order reference — it cannot be matched","")))))))</f>
        <v/>
      </c>
    </row>
    <row r="114">
      <c r="A114" s="16" t="n"/>
      <c r="B114" s="10" t="n"/>
      <c r="C114" s="10" t="n"/>
      <c r="D114" s="10" t="n"/>
      <c r="E114" s="10" t="n"/>
      <c r="F114" s="11" t="n"/>
      <c r="G114" s="11" t="n"/>
      <c r="H114" s="12">
        <f>IF($A114="","",$F114+$G114)</f>
        <v/>
      </c>
      <c r="I114" s="10" t="n"/>
      <c r="J114" s="16" t="n"/>
      <c r="K114" s="17">
        <f>IF($A114="","",IF($J114&lt;&gt;"","",TODAY()-$A114))</f>
        <v/>
      </c>
      <c r="L114" s="15">
        <f>IF($A114="","",IF(COUNTIF(Costs!$A$5:$A$204,$D114)=0,"⚠ this cost line is not on the Costs tab",IF($F114&lt;=0,"⚠ net amount is missing",IF(AND($E114&lt;&gt;"",COUNTIF(Commitments!$B$5:$B$204,$E114)=0),"⚠ no order on the Commitments tab has that reference",IF(AND($E114&lt;&gt;"",SUMIFS(Invoices!$F$5:$F$304,Invoices!$E$5:$E$304,$E114)&gt;SUMIFS(Commitments!$F$5:$F$204,Commitments!$B$5:$B$204,$E114)),"⚠ this order is over-invoiced — raise a variation or reject the invoice",IF(AND($J114="",TODAY()-$A114&gt;60),"⚠ unpaid after 60 days",IF($E114="","no order reference — it cannot be matched","")))))))</f>
        <v/>
      </c>
    </row>
    <row r="115">
      <c r="A115" s="16" t="n"/>
      <c r="B115" s="10" t="n"/>
      <c r="C115" s="10" t="n"/>
      <c r="D115" s="10" t="n"/>
      <c r="E115" s="10" t="n"/>
      <c r="F115" s="11" t="n"/>
      <c r="G115" s="11" t="n"/>
      <c r="H115" s="12">
        <f>IF($A115="","",$F115+$G115)</f>
        <v/>
      </c>
      <c r="I115" s="10" t="n"/>
      <c r="J115" s="16" t="n"/>
      <c r="K115" s="17">
        <f>IF($A115="","",IF($J115&lt;&gt;"","",TODAY()-$A115))</f>
        <v/>
      </c>
      <c r="L115" s="15">
        <f>IF($A115="","",IF(COUNTIF(Costs!$A$5:$A$204,$D115)=0,"⚠ this cost line is not on the Costs tab",IF($F115&lt;=0,"⚠ net amount is missing",IF(AND($E115&lt;&gt;"",COUNTIF(Commitments!$B$5:$B$204,$E115)=0),"⚠ no order on the Commitments tab has that reference",IF(AND($E115&lt;&gt;"",SUMIFS(Invoices!$F$5:$F$304,Invoices!$E$5:$E$304,$E115)&gt;SUMIFS(Commitments!$F$5:$F$204,Commitments!$B$5:$B$204,$E115)),"⚠ this order is over-invoiced — raise a variation or reject the invoice",IF(AND($J115="",TODAY()-$A115&gt;60),"⚠ unpaid after 60 days",IF($E115="","no order reference — it cannot be matched","")))))))</f>
        <v/>
      </c>
    </row>
    <row r="116">
      <c r="A116" s="16" t="n"/>
      <c r="B116" s="10" t="n"/>
      <c r="C116" s="10" t="n"/>
      <c r="D116" s="10" t="n"/>
      <c r="E116" s="10" t="n"/>
      <c r="F116" s="11" t="n"/>
      <c r="G116" s="11" t="n"/>
      <c r="H116" s="12">
        <f>IF($A116="","",$F116+$G116)</f>
        <v/>
      </c>
      <c r="I116" s="10" t="n"/>
      <c r="J116" s="16" t="n"/>
      <c r="K116" s="17">
        <f>IF($A116="","",IF($J116&lt;&gt;"","",TODAY()-$A116))</f>
        <v/>
      </c>
      <c r="L116" s="15">
        <f>IF($A116="","",IF(COUNTIF(Costs!$A$5:$A$204,$D116)=0,"⚠ this cost line is not on the Costs tab",IF($F116&lt;=0,"⚠ net amount is missing",IF(AND($E116&lt;&gt;"",COUNTIF(Commitments!$B$5:$B$204,$E116)=0),"⚠ no order on the Commitments tab has that reference",IF(AND($E116&lt;&gt;"",SUMIFS(Invoices!$F$5:$F$304,Invoices!$E$5:$E$304,$E116)&gt;SUMIFS(Commitments!$F$5:$F$204,Commitments!$B$5:$B$204,$E116)),"⚠ this order is over-invoiced — raise a variation or reject the invoice",IF(AND($J116="",TODAY()-$A116&gt;60),"⚠ unpaid after 60 days",IF($E116="","no order reference — it cannot be matched","")))))))</f>
        <v/>
      </c>
    </row>
    <row r="117">
      <c r="A117" s="16" t="n"/>
      <c r="B117" s="10" t="n"/>
      <c r="C117" s="10" t="n"/>
      <c r="D117" s="10" t="n"/>
      <c r="E117" s="10" t="n"/>
      <c r="F117" s="11" t="n"/>
      <c r="G117" s="11" t="n"/>
      <c r="H117" s="12">
        <f>IF($A117="","",$F117+$G117)</f>
        <v/>
      </c>
      <c r="I117" s="10" t="n"/>
      <c r="J117" s="16" t="n"/>
      <c r="K117" s="17">
        <f>IF($A117="","",IF($J117&lt;&gt;"","",TODAY()-$A117))</f>
        <v/>
      </c>
      <c r="L117" s="15">
        <f>IF($A117="","",IF(COUNTIF(Costs!$A$5:$A$204,$D117)=0,"⚠ this cost line is not on the Costs tab",IF($F117&lt;=0,"⚠ net amount is missing",IF(AND($E117&lt;&gt;"",COUNTIF(Commitments!$B$5:$B$204,$E117)=0),"⚠ no order on the Commitments tab has that reference",IF(AND($E117&lt;&gt;"",SUMIFS(Invoices!$F$5:$F$304,Invoices!$E$5:$E$304,$E117)&gt;SUMIFS(Commitments!$F$5:$F$204,Commitments!$B$5:$B$204,$E117)),"⚠ this order is over-invoiced — raise a variation or reject the invoice",IF(AND($J117="",TODAY()-$A117&gt;60),"⚠ unpaid after 60 days",IF($E117="","no order reference — it cannot be matched","")))))))</f>
        <v/>
      </c>
    </row>
    <row r="118">
      <c r="A118" s="16" t="n"/>
      <c r="B118" s="10" t="n"/>
      <c r="C118" s="10" t="n"/>
      <c r="D118" s="10" t="n"/>
      <c r="E118" s="10" t="n"/>
      <c r="F118" s="11" t="n"/>
      <c r="G118" s="11" t="n"/>
      <c r="H118" s="12">
        <f>IF($A118="","",$F118+$G118)</f>
        <v/>
      </c>
      <c r="I118" s="10" t="n"/>
      <c r="J118" s="16" t="n"/>
      <c r="K118" s="17">
        <f>IF($A118="","",IF($J118&lt;&gt;"","",TODAY()-$A118))</f>
        <v/>
      </c>
      <c r="L118" s="15">
        <f>IF($A118="","",IF(COUNTIF(Costs!$A$5:$A$204,$D118)=0,"⚠ this cost line is not on the Costs tab",IF($F118&lt;=0,"⚠ net amount is missing",IF(AND($E118&lt;&gt;"",COUNTIF(Commitments!$B$5:$B$204,$E118)=0),"⚠ no order on the Commitments tab has that reference",IF(AND($E118&lt;&gt;"",SUMIFS(Invoices!$F$5:$F$304,Invoices!$E$5:$E$304,$E118)&gt;SUMIFS(Commitments!$F$5:$F$204,Commitments!$B$5:$B$204,$E118)),"⚠ this order is over-invoiced — raise a variation or reject the invoice",IF(AND($J118="",TODAY()-$A118&gt;60),"⚠ unpaid after 60 days",IF($E118="","no order reference — it cannot be matched","")))))))</f>
        <v/>
      </c>
    </row>
    <row r="119">
      <c r="A119" s="16" t="n"/>
      <c r="B119" s="10" t="n"/>
      <c r="C119" s="10" t="n"/>
      <c r="D119" s="10" t="n"/>
      <c r="E119" s="10" t="n"/>
      <c r="F119" s="11" t="n"/>
      <c r="G119" s="11" t="n"/>
      <c r="H119" s="12">
        <f>IF($A119="","",$F119+$G119)</f>
        <v/>
      </c>
      <c r="I119" s="10" t="n"/>
      <c r="J119" s="16" t="n"/>
      <c r="K119" s="17">
        <f>IF($A119="","",IF($J119&lt;&gt;"","",TODAY()-$A119))</f>
        <v/>
      </c>
      <c r="L119" s="15">
        <f>IF($A119="","",IF(COUNTIF(Costs!$A$5:$A$204,$D119)=0,"⚠ this cost line is not on the Costs tab",IF($F119&lt;=0,"⚠ net amount is missing",IF(AND($E119&lt;&gt;"",COUNTIF(Commitments!$B$5:$B$204,$E119)=0),"⚠ no order on the Commitments tab has that reference",IF(AND($E119&lt;&gt;"",SUMIFS(Invoices!$F$5:$F$304,Invoices!$E$5:$E$304,$E119)&gt;SUMIFS(Commitments!$F$5:$F$204,Commitments!$B$5:$B$204,$E119)),"⚠ this order is over-invoiced — raise a variation or reject the invoice",IF(AND($J119="",TODAY()-$A119&gt;60),"⚠ unpaid after 60 days",IF($E119="","no order reference — it cannot be matched","")))))))</f>
        <v/>
      </c>
    </row>
    <row r="120">
      <c r="A120" s="16" t="n"/>
      <c r="B120" s="10" t="n"/>
      <c r="C120" s="10" t="n"/>
      <c r="D120" s="10" t="n"/>
      <c r="E120" s="10" t="n"/>
      <c r="F120" s="11" t="n"/>
      <c r="G120" s="11" t="n"/>
      <c r="H120" s="12">
        <f>IF($A120="","",$F120+$G120)</f>
        <v/>
      </c>
      <c r="I120" s="10" t="n"/>
      <c r="J120" s="16" t="n"/>
      <c r="K120" s="17">
        <f>IF($A120="","",IF($J120&lt;&gt;"","",TODAY()-$A120))</f>
        <v/>
      </c>
      <c r="L120" s="15">
        <f>IF($A120="","",IF(COUNTIF(Costs!$A$5:$A$204,$D120)=0,"⚠ this cost line is not on the Costs tab",IF($F120&lt;=0,"⚠ net amount is missing",IF(AND($E120&lt;&gt;"",COUNTIF(Commitments!$B$5:$B$204,$E120)=0),"⚠ no order on the Commitments tab has that reference",IF(AND($E120&lt;&gt;"",SUMIFS(Invoices!$F$5:$F$304,Invoices!$E$5:$E$304,$E120)&gt;SUMIFS(Commitments!$F$5:$F$204,Commitments!$B$5:$B$204,$E120)),"⚠ this order is over-invoiced — raise a variation or reject the invoice",IF(AND($J120="",TODAY()-$A120&gt;60),"⚠ unpaid after 60 days",IF($E120="","no order reference — it cannot be matched","")))))))</f>
        <v/>
      </c>
    </row>
    <row r="121">
      <c r="A121" s="16" t="n"/>
      <c r="B121" s="10" t="n"/>
      <c r="C121" s="10" t="n"/>
      <c r="D121" s="10" t="n"/>
      <c r="E121" s="10" t="n"/>
      <c r="F121" s="11" t="n"/>
      <c r="G121" s="11" t="n"/>
      <c r="H121" s="12">
        <f>IF($A121="","",$F121+$G121)</f>
        <v/>
      </c>
      <c r="I121" s="10" t="n"/>
      <c r="J121" s="16" t="n"/>
      <c r="K121" s="17">
        <f>IF($A121="","",IF($J121&lt;&gt;"","",TODAY()-$A121))</f>
        <v/>
      </c>
      <c r="L121" s="15">
        <f>IF($A121="","",IF(COUNTIF(Costs!$A$5:$A$204,$D121)=0,"⚠ this cost line is not on the Costs tab",IF($F121&lt;=0,"⚠ net amount is missing",IF(AND($E121&lt;&gt;"",COUNTIF(Commitments!$B$5:$B$204,$E121)=0),"⚠ no order on the Commitments tab has that reference",IF(AND($E121&lt;&gt;"",SUMIFS(Invoices!$F$5:$F$304,Invoices!$E$5:$E$304,$E121)&gt;SUMIFS(Commitments!$F$5:$F$204,Commitments!$B$5:$B$204,$E121)),"⚠ this order is over-invoiced — raise a variation or reject the invoice",IF(AND($J121="",TODAY()-$A121&gt;60),"⚠ unpaid after 60 days",IF($E121="","no order reference — it cannot be matched","")))))))</f>
        <v/>
      </c>
    </row>
    <row r="122">
      <c r="A122" s="16" t="n"/>
      <c r="B122" s="10" t="n"/>
      <c r="C122" s="10" t="n"/>
      <c r="D122" s="10" t="n"/>
      <c r="E122" s="10" t="n"/>
      <c r="F122" s="11" t="n"/>
      <c r="G122" s="11" t="n"/>
      <c r="H122" s="12">
        <f>IF($A122="","",$F122+$G122)</f>
        <v/>
      </c>
      <c r="I122" s="10" t="n"/>
      <c r="J122" s="16" t="n"/>
      <c r="K122" s="17">
        <f>IF($A122="","",IF($J122&lt;&gt;"","",TODAY()-$A122))</f>
        <v/>
      </c>
      <c r="L122" s="15">
        <f>IF($A122="","",IF(COUNTIF(Costs!$A$5:$A$204,$D122)=0,"⚠ this cost line is not on the Costs tab",IF($F122&lt;=0,"⚠ net amount is missing",IF(AND($E122&lt;&gt;"",COUNTIF(Commitments!$B$5:$B$204,$E122)=0),"⚠ no order on the Commitments tab has that reference",IF(AND($E122&lt;&gt;"",SUMIFS(Invoices!$F$5:$F$304,Invoices!$E$5:$E$304,$E122)&gt;SUMIFS(Commitments!$F$5:$F$204,Commitments!$B$5:$B$204,$E122)),"⚠ this order is over-invoiced — raise a variation or reject the invoice",IF(AND($J122="",TODAY()-$A122&gt;60),"⚠ unpaid after 60 days",IF($E122="","no order reference — it cannot be matched","")))))))</f>
        <v/>
      </c>
    </row>
    <row r="123">
      <c r="A123" s="16" t="n"/>
      <c r="B123" s="10" t="n"/>
      <c r="C123" s="10" t="n"/>
      <c r="D123" s="10" t="n"/>
      <c r="E123" s="10" t="n"/>
      <c r="F123" s="11" t="n"/>
      <c r="G123" s="11" t="n"/>
      <c r="H123" s="12">
        <f>IF($A123="","",$F123+$G123)</f>
        <v/>
      </c>
      <c r="I123" s="10" t="n"/>
      <c r="J123" s="16" t="n"/>
      <c r="K123" s="17">
        <f>IF($A123="","",IF($J123&lt;&gt;"","",TODAY()-$A123))</f>
        <v/>
      </c>
      <c r="L123" s="15">
        <f>IF($A123="","",IF(COUNTIF(Costs!$A$5:$A$204,$D123)=0,"⚠ this cost line is not on the Costs tab",IF($F123&lt;=0,"⚠ net amount is missing",IF(AND($E123&lt;&gt;"",COUNTIF(Commitments!$B$5:$B$204,$E123)=0),"⚠ no order on the Commitments tab has that reference",IF(AND($E123&lt;&gt;"",SUMIFS(Invoices!$F$5:$F$304,Invoices!$E$5:$E$304,$E123)&gt;SUMIFS(Commitments!$F$5:$F$204,Commitments!$B$5:$B$204,$E123)),"⚠ this order is over-invoiced — raise a variation or reject the invoice",IF(AND($J123="",TODAY()-$A123&gt;60),"⚠ unpaid after 60 days",IF($E123="","no order reference — it cannot be matched","")))))))</f>
        <v/>
      </c>
    </row>
    <row r="124">
      <c r="A124" s="16" t="n"/>
      <c r="B124" s="10" t="n"/>
      <c r="C124" s="10" t="n"/>
      <c r="D124" s="10" t="n"/>
      <c r="E124" s="10" t="n"/>
      <c r="F124" s="11" t="n"/>
      <c r="G124" s="11" t="n"/>
      <c r="H124" s="12">
        <f>IF($A124="","",$F124+$G124)</f>
        <v/>
      </c>
      <c r="I124" s="10" t="n"/>
      <c r="J124" s="16" t="n"/>
      <c r="K124" s="17">
        <f>IF($A124="","",IF($J124&lt;&gt;"","",TODAY()-$A124))</f>
        <v/>
      </c>
      <c r="L124" s="15">
        <f>IF($A124="","",IF(COUNTIF(Costs!$A$5:$A$204,$D124)=0,"⚠ this cost line is not on the Costs tab",IF($F124&lt;=0,"⚠ net amount is missing",IF(AND($E124&lt;&gt;"",COUNTIF(Commitments!$B$5:$B$204,$E124)=0),"⚠ no order on the Commitments tab has that reference",IF(AND($E124&lt;&gt;"",SUMIFS(Invoices!$F$5:$F$304,Invoices!$E$5:$E$304,$E124)&gt;SUMIFS(Commitments!$F$5:$F$204,Commitments!$B$5:$B$204,$E124)),"⚠ this order is over-invoiced — raise a variation or reject the invoice",IF(AND($J124="",TODAY()-$A124&gt;60),"⚠ unpaid after 60 days",IF($E124="","no order reference — it cannot be matched","")))))))</f>
        <v/>
      </c>
    </row>
    <row r="125">
      <c r="A125" s="16" t="n"/>
      <c r="B125" s="10" t="n"/>
      <c r="C125" s="10" t="n"/>
      <c r="D125" s="10" t="n"/>
      <c r="E125" s="10" t="n"/>
      <c r="F125" s="11" t="n"/>
      <c r="G125" s="11" t="n"/>
      <c r="H125" s="12">
        <f>IF($A125="","",$F125+$G125)</f>
        <v/>
      </c>
      <c r="I125" s="10" t="n"/>
      <c r="J125" s="16" t="n"/>
      <c r="K125" s="17">
        <f>IF($A125="","",IF($J125&lt;&gt;"","",TODAY()-$A125))</f>
        <v/>
      </c>
      <c r="L125" s="15">
        <f>IF($A125="","",IF(COUNTIF(Costs!$A$5:$A$204,$D125)=0,"⚠ this cost line is not on the Costs tab",IF($F125&lt;=0,"⚠ net amount is missing",IF(AND($E125&lt;&gt;"",COUNTIF(Commitments!$B$5:$B$204,$E125)=0),"⚠ no order on the Commitments tab has that reference",IF(AND($E125&lt;&gt;"",SUMIFS(Invoices!$F$5:$F$304,Invoices!$E$5:$E$304,$E125)&gt;SUMIFS(Commitments!$F$5:$F$204,Commitments!$B$5:$B$204,$E125)),"⚠ this order is over-invoiced — raise a variation or reject the invoice",IF(AND($J125="",TODAY()-$A125&gt;60),"⚠ unpaid after 60 days",IF($E125="","no order reference — it cannot be matched","")))))))</f>
        <v/>
      </c>
    </row>
    <row r="126">
      <c r="A126" s="16" t="n"/>
      <c r="B126" s="10" t="n"/>
      <c r="C126" s="10" t="n"/>
      <c r="D126" s="10" t="n"/>
      <c r="E126" s="10" t="n"/>
      <c r="F126" s="11" t="n"/>
      <c r="G126" s="11" t="n"/>
      <c r="H126" s="12">
        <f>IF($A126="","",$F126+$G126)</f>
        <v/>
      </c>
      <c r="I126" s="10" t="n"/>
      <c r="J126" s="16" t="n"/>
      <c r="K126" s="17">
        <f>IF($A126="","",IF($J126&lt;&gt;"","",TODAY()-$A126))</f>
        <v/>
      </c>
      <c r="L126" s="15">
        <f>IF($A126="","",IF(COUNTIF(Costs!$A$5:$A$204,$D126)=0,"⚠ this cost line is not on the Costs tab",IF($F126&lt;=0,"⚠ net amount is missing",IF(AND($E126&lt;&gt;"",COUNTIF(Commitments!$B$5:$B$204,$E126)=0),"⚠ no order on the Commitments tab has that reference",IF(AND($E126&lt;&gt;"",SUMIFS(Invoices!$F$5:$F$304,Invoices!$E$5:$E$304,$E126)&gt;SUMIFS(Commitments!$F$5:$F$204,Commitments!$B$5:$B$204,$E126)),"⚠ this order is over-invoiced — raise a variation or reject the invoice",IF(AND($J126="",TODAY()-$A126&gt;60),"⚠ unpaid after 60 days",IF($E126="","no order reference — it cannot be matched","")))))))</f>
        <v/>
      </c>
    </row>
    <row r="127">
      <c r="A127" s="16" t="n"/>
      <c r="B127" s="10" t="n"/>
      <c r="C127" s="10" t="n"/>
      <c r="D127" s="10" t="n"/>
      <c r="E127" s="10" t="n"/>
      <c r="F127" s="11" t="n"/>
      <c r="G127" s="11" t="n"/>
      <c r="H127" s="12">
        <f>IF($A127="","",$F127+$G127)</f>
        <v/>
      </c>
      <c r="I127" s="10" t="n"/>
      <c r="J127" s="16" t="n"/>
      <c r="K127" s="17">
        <f>IF($A127="","",IF($J127&lt;&gt;"","",TODAY()-$A127))</f>
        <v/>
      </c>
      <c r="L127" s="15">
        <f>IF($A127="","",IF(COUNTIF(Costs!$A$5:$A$204,$D127)=0,"⚠ this cost line is not on the Costs tab",IF($F127&lt;=0,"⚠ net amount is missing",IF(AND($E127&lt;&gt;"",COUNTIF(Commitments!$B$5:$B$204,$E127)=0),"⚠ no order on the Commitments tab has that reference",IF(AND($E127&lt;&gt;"",SUMIFS(Invoices!$F$5:$F$304,Invoices!$E$5:$E$304,$E127)&gt;SUMIFS(Commitments!$F$5:$F$204,Commitments!$B$5:$B$204,$E127)),"⚠ this order is over-invoiced — raise a variation or reject the invoice",IF(AND($J127="",TODAY()-$A127&gt;60),"⚠ unpaid after 60 days",IF($E127="","no order reference — it cannot be matched","")))))))</f>
        <v/>
      </c>
    </row>
    <row r="128">
      <c r="A128" s="16" t="n"/>
      <c r="B128" s="10" t="n"/>
      <c r="C128" s="10" t="n"/>
      <c r="D128" s="10" t="n"/>
      <c r="E128" s="10" t="n"/>
      <c r="F128" s="11" t="n"/>
      <c r="G128" s="11" t="n"/>
      <c r="H128" s="12">
        <f>IF($A128="","",$F128+$G128)</f>
        <v/>
      </c>
      <c r="I128" s="10" t="n"/>
      <c r="J128" s="16" t="n"/>
      <c r="K128" s="17">
        <f>IF($A128="","",IF($J128&lt;&gt;"","",TODAY()-$A128))</f>
        <v/>
      </c>
      <c r="L128" s="15">
        <f>IF($A128="","",IF(COUNTIF(Costs!$A$5:$A$204,$D128)=0,"⚠ this cost line is not on the Costs tab",IF($F128&lt;=0,"⚠ net amount is missing",IF(AND($E128&lt;&gt;"",COUNTIF(Commitments!$B$5:$B$204,$E128)=0),"⚠ no order on the Commitments tab has that reference",IF(AND($E128&lt;&gt;"",SUMIFS(Invoices!$F$5:$F$304,Invoices!$E$5:$E$304,$E128)&gt;SUMIFS(Commitments!$F$5:$F$204,Commitments!$B$5:$B$204,$E128)),"⚠ this order is over-invoiced — raise a variation or reject the invoice",IF(AND($J128="",TODAY()-$A128&gt;60),"⚠ unpaid after 60 days",IF($E128="","no order reference — it cannot be matched","")))))))</f>
        <v/>
      </c>
    </row>
    <row r="129">
      <c r="A129" s="16" t="n"/>
      <c r="B129" s="10" t="n"/>
      <c r="C129" s="10" t="n"/>
      <c r="D129" s="10" t="n"/>
      <c r="E129" s="10" t="n"/>
      <c r="F129" s="11" t="n"/>
      <c r="G129" s="11" t="n"/>
      <c r="H129" s="12">
        <f>IF($A129="","",$F129+$G129)</f>
        <v/>
      </c>
      <c r="I129" s="10" t="n"/>
      <c r="J129" s="16" t="n"/>
      <c r="K129" s="17">
        <f>IF($A129="","",IF($J129&lt;&gt;"","",TODAY()-$A129))</f>
        <v/>
      </c>
      <c r="L129" s="15">
        <f>IF($A129="","",IF(COUNTIF(Costs!$A$5:$A$204,$D129)=0,"⚠ this cost line is not on the Costs tab",IF($F129&lt;=0,"⚠ net amount is missing",IF(AND($E129&lt;&gt;"",COUNTIF(Commitments!$B$5:$B$204,$E129)=0),"⚠ no order on the Commitments tab has that reference",IF(AND($E129&lt;&gt;"",SUMIFS(Invoices!$F$5:$F$304,Invoices!$E$5:$E$304,$E129)&gt;SUMIFS(Commitments!$F$5:$F$204,Commitments!$B$5:$B$204,$E129)),"⚠ this order is over-invoiced — raise a variation or reject the invoice",IF(AND($J129="",TODAY()-$A129&gt;60),"⚠ unpaid after 60 days",IF($E129="","no order reference — it cannot be matched","")))))))</f>
        <v/>
      </c>
    </row>
    <row r="130">
      <c r="A130" s="16" t="n"/>
      <c r="B130" s="10" t="n"/>
      <c r="C130" s="10" t="n"/>
      <c r="D130" s="10" t="n"/>
      <c r="E130" s="10" t="n"/>
      <c r="F130" s="11" t="n"/>
      <c r="G130" s="11" t="n"/>
      <c r="H130" s="12">
        <f>IF($A130="","",$F130+$G130)</f>
        <v/>
      </c>
      <c r="I130" s="10" t="n"/>
      <c r="J130" s="16" t="n"/>
      <c r="K130" s="17">
        <f>IF($A130="","",IF($J130&lt;&gt;"","",TODAY()-$A130))</f>
        <v/>
      </c>
      <c r="L130" s="15">
        <f>IF($A130="","",IF(COUNTIF(Costs!$A$5:$A$204,$D130)=0,"⚠ this cost line is not on the Costs tab",IF($F130&lt;=0,"⚠ net amount is missing",IF(AND($E130&lt;&gt;"",COUNTIF(Commitments!$B$5:$B$204,$E130)=0),"⚠ no order on the Commitments tab has that reference",IF(AND($E130&lt;&gt;"",SUMIFS(Invoices!$F$5:$F$304,Invoices!$E$5:$E$304,$E130)&gt;SUMIFS(Commitments!$F$5:$F$204,Commitments!$B$5:$B$204,$E130)),"⚠ this order is over-invoiced — raise a variation or reject the invoice",IF(AND($J130="",TODAY()-$A130&gt;60),"⚠ unpaid after 60 days",IF($E130="","no order reference — it cannot be matched","")))))))</f>
        <v/>
      </c>
    </row>
    <row r="131">
      <c r="A131" s="16" t="n"/>
      <c r="B131" s="10" t="n"/>
      <c r="C131" s="10" t="n"/>
      <c r="D131" s="10" t="n"/>
      <c r="E131" s="10" t="n"/>
      <c r="F131" s="11" t="n"/>
      <c r="G131" s="11" t="n"/>
      <c r="H131" s="12">
        <f>IF($A131="","",$F131+$G131)</f>
        <v/>
      </c>
      <c r="I131" s="10" t="n"/>
      <c r="J131" s="16" t="n"/>
      <c r="K131" s="17">
        <f>IF($A131="","",IF($J131&lt;&gt;"","",TODAY()-$A131))</f>
        <v/>
      </c>
      <c r="L131" s="15">
        <f>IF($A131="","",IF(COUNTIF(Costs!$A$5:$A$204,$D131)=0,"⚠ this cost line is not on the Costs tab",IF($F131&lt;=0,"⚠ net amount is missing",IF(AND($E131&lt;&gt;"",COUNTIF(Commitments!$B$5:$B$204,$E131)=0),"⚠ no order on the Commitments tab has that reference",IF(AND($E131&lt;&gt;"",SUMIFS(Invoices!$F$5:$F$304,Invoices!$E$5:$E$304,$E131)&gt;SUMIFS(Commitments!$F$5:$F$204,Commitments!$B$5:$B$204,$E131)),"⚠ this order is over-invoiced — raise a variation or reject the invoice",IF(AND($J131="",TODAY()-$A131&gt;60),"⚠ unpaid after 60 days",IF($E131="","no order reference — it cannot be matched","")))))))</f>
        <v/>
      </c>
    </row>
    <row r="132">
      <c r="A132" s="16" t="n"/>
      <c r="B132" s="10" t="n"/>
      <c r="C132" s="10" t="n"/>
      <c r="D132" s="10" t="n"/>
      <c r="E132" s="10" t="n"/>
      <c r="F132" s="11" t="n"/>
      <c r="G132" s="11" t="n"/>
      <c r="H132" s="12">
        <f>IF($A132="","",$F132+$G132)</f>
        <v/>
      </c>
      <c r="I132" s="10" t="n"/>
      <c r="J132" s="16" t="n"/>
      <c r="K132" s="17">
        <f>IF($A132="","",IF($J132&lt;&gt;"","",TODAY()-$A132))</f>
        <v/>
      </c>
      <c r="L132" s="15">
        <f>IF($A132="","",IF(COUNTIF(Costs!$A$5:$A$204,$D132)=0,"⚠ this cost line is not on the Costs tab",IF($F132&lt;=0,"⚠ net amount is missing",IF(AND($E132&lt;&gt;"",COUNTIF(Commitments!$B$5:$B$204,$E132)=0),"⚠ no order on the Commitments tab has that reference",IF(AND($E132&lt;&gt;"",SUMIFS(Invoices!$F$5:$F$304,Invoices!$E$5:$E$304,$E132)&gt;SUMIFS(Commitments!$F$5:$F$204,Commitments!$B$5:$B$204,$E132)),"⚠ this order is over-invoiced — raise a variation or reject the invoice",IF(AND($J132="",TODAY()-$A132&gt;60),"⚠ unpaid after 60 days",IF($E132="","no order reference — it cannot be matched","")))))))</f>
        <v/>
      </c>
    </row>
    <row r="133">
      <c r="A133" s="16" t="n"/>
      <c r="B133" s="10" t="n"/>
      <c r="C133" s="10" t="n"/>
      <c r="D133" s="10" t="n"/>
      <c r="E133" s="10" t="n"/>
      <c r="F133" s="11" t="n"/>
      <c r="G133" s="11" t="n"/>
      <c r="H133" s="12">
        <f>IF($A133="","",$F133+$G133)</f>
        <v/>
      </c>
      <c r="I133" s="10" t="n"/>
      <c r="J133" s="16" t="n"/>
      <c r="K133" s="17">
        <f>IF($A133="","",IF($J133&lt;&gt;"","",TODAY()-$A133))</f>
        <v/>
      </c>
      <c r="L133" s="15">
        <f>IF($A133="","",IF(COUNTIF(Costs!$A$5:$A$204,$D133)=0,"⚠ this cost line is not on the Costs tab",IF($F133&lt;=0,"⚠ net amount is missing",IF(AND($E133&lt;&gt;"",COUNTIF(Commitments!$B$5:$B$204,$E133)=0),"⚠ no order on the Commitments tab has that reference",IF(AND($E133&lt;&gt;"",SUMIFS(Invoices!$F$5:$F$304,Invoices!$E$5:$E$304,$E133)&gt;SUMIFS(Commitments!$F$5:$F$204,Commitments!$B$5:$B$204,$E133)),"⚠ this order is over-invoiced — raise a variation or reject the invoice",IF(AND($J133="",TODAY()-$A133&gt;60),"⚠ unpaid after 60 days",IF($E133="","no order reference — it cannot be matched","")))))))</f>
        <v/>
      </c>
    </row>
    <row r="134">
      <c r="A134" s="16" t="n"/>
      <c r="B134" s="10" t="n"/>
      <c r="C134" s="10" t="n"/>
      <c r="D134" s="10" t="n"/>
      <c r="E134" s="10" t="n"/>
      <c r="F134" s="11" t="n"/>
      <c r="G134" s="11" t="n"/>
      <c r="H134" s="12">
        <f>IF($A134="","",$F134+$G134)</f>
        <v/>
      </c>
      <c r="I134" s="10" t="n"/>
      <c r="J134" s="16" t="n"/>
      <c r="K134" s="17">
        <f>IF($A134="","",IF($J134&lt;&gt;"","",TODAY()-$A134))</f>
        <v/>
      </c>
      <c r="L134" s="15">
        <f>IF($A134="","",IF(COUNTIF(Costs!$A$5:$A$204,$D134)=0,"⚠ this cost line is not on the Costs tab",IF($F134&lt;=0,"⚠ net amount is missing",IF(AND($E134&lt;&gt;"",COUNTIF(Commitments!$B$5:$B$204,$E134)=0),"⚠ no order on the Commitments tab has that reference",IF(AND($E134&lt;&gt;"",SUMIFS(Invoices!$F$5:$F$304,Invoices!$E$5:$E$304,$E134)&gt;SUMIFS(Commitments!$F$5:$F$204,Commitments!$B$5:$B$204,$E134)),"⚠ this order is over-invoiced — raise a variation or reject the invoice",IF(AND($J134="",TODAY()-$A134&gt;60),"⚠ unpaid after 60 days",IF($E134="","no order reference — it cannot be matched","")))))))</f>
        <v/>
      </c>
    </row>
    <row r="135">
      <c r="A135" s="16" t="n"/>
      <c r="B135" s="10" t="n"/>
      <c r="C135" s="10" t="n"/>
      <c r="D135" s="10" t="n"/>
      <c r="E135" s="10" t="n"/>
      <c r="F135" s="11" t="n"/>
      <c r="G135" s="11" t="n"/>
      <c r="H135" s="12">
        <f>IF($A135="","",$F135+$G135)</f>
        <v/>
      </c>
      <c r="I135" s="10" t="n"/>
      <c r="J135" s="16" t="n"/>
      <c r="K135" s="17">
        <f>IF($A135="","",IF($J135&lt;&gt;"","",TODAY()-$A135))</f>
        <v/>
      </c>
      <c r="L135" s="15">
        <f>IF($A135="","",IF(COUNTIF(Costs!$A$5:$A$204,$D135)=0,"⚠ this cost line is not on the Costs tab",IF($F135&lt;=0,"⚠ net amount is missing",IF(AND($E135&lt;&gt;"",COUNTIF(Commitments!$B$5:$B$204,$E135)=0),"⚠ no order on the Commitments tab has that reference",IF(AND($E135&lt;&gt;"",SUMIFS(Invoices!$F$5:$F$304,Invoices!$E$5:$E$304,$E135)&gt;SUMIFS(Commitments!$F$5:$F$204,Commitments!$B$5:$B$204,$E135)),"⚠ this order is over-invoiced — raise a variation or reject the invoice",IF(AND($J135="",TODAY()-$A135&gt;60),"⚠ unpaid after 60 days",IF($E135="","no order reference — it cannot be matched","")))))))</f>
        <v/>
      </c>
    </row>
    <row r="136">
      <c r="A136" s="16" t="n"/>
      <c r="B136" s="10" t="n"/>
      <c r="C136" s="10" t="n"/>
      <c r="D136" s="10" t="n"/>
      <c r="E136" s="10" t="n"/>
      <c r="F136" s="11" t="n"/>
      <c r="G136" s="11" t="n"/>
      <c r="H136" s="12">
        <f>IF($A136="","",$F136+$G136)</f>
        <v/>
      </c>
      <c r="I136" s="10" t="n"/>
      <c r="J136" s="16" t="n"/>
      <c r="K136" s="17">
        <f>IF($A136="","",IF($J136&lt;&gt;"","",TODAY()-$A136))</f>
        <v/>
      </c>
      <c r="L136" s="15">
        <f>IF($A136="","",IF(COUNTIF(Costs!$A$5:$A$204,$D136)=0,"⚠ this cost line is not on the Costs tab",IF($F136&lt;=0,"⚠ net amount is missing",IF(AND($E136&lt;&gt;"",COUNTIF(Commitments!$B$5:$B$204,$E136)=0),"⚠ no order on the Commitments tab has that reference",IF(AND($E136&lt;&gt;"",SUMIFS(Invoices!$F$5:$F$304,Invoices!$E$5:$E$304,$E136)&gt;SUMIFS(Commitments!$F$5:$F$204,Commitments!$B$5:$B$204,$E136)),"⚠ this order is over-invoiced — raise a variation or reject the invoice",IF(AND($J136="",TODAY()-$A136&gt;60),"⚠ unpaid after 60 days",IF($E136="","no order reference — it cannot be matched","")))))))</f>
        <v/>
      </c>
    </row>
    <row r="137">
      <c r="A137" s="16" t="n"/>
      <c r="B137" s="10" t="n"/>
      <c r="C137" s="10" t="n"/>
      <c r="D137" s="10" t="n"/>
      <c r="E137" s="10" t="n"/>
      <c r="F137" s="11" t="n"/>
      <c r="G137" s="11" t="n"/>
      <c r="H137" s="12">
        <f>IF($A137="","",$F137+$G137)</f>
        <v/>
      </c>
      <c r="I137" s="10" t="n"/>
      <c r="J137" s="16" t="n"/>
      <c r="K137" s="17">
        <f>IF($A137="","",IF($J137&lt;&gt;"","",TODAY()-$A137))</f>
        <v/>
      </c>
      <c r="L137" s="15">
        <f>IF($A137="","",IF(COUNTIF(Costs!$A$5:$A$204,$D137)=0,"⚠ this cost line is not on the Costs tab",IF($F137&lt;=0,"⚠ net amount is missing",IF(AND($E137&lt;&gt;"",COUNTIF(Commitments!$B$5:$B$204,$E137)=0),"⚠ no order on the Commitments tab has that reference",IF(AND($E137&lt;&gt;"",SUMIFS(Invoices!$F$5:$F$304,Invoices!$E$5:$E$304,$E137)&gt;SUMIFS(Commitments!$F$5:$F$204,Commitments!$B$5:$B$204,$E137)),"⚠ this order is over-invoiced — raise a variation or reject the invoice",IF(AND($J137="",TODAY()-$A137&gt;60),"⚠ unpaid after 60 days",IF($E137="","no order reference — it cannot be matched","")))))))</f>
        <v/>
      </c>
    </row>
    <row r="138">
      <c r="A138" s="16" t="n"/>
      <c r="B138" s="10" t="n"/>
      <c r="C138" s="10" t="n"/>
      <c r="D138" s="10" t="n"/>
      <c r="E138" s="10" t="n"/>
      <c r="F138" s="11" t="n"/>
      <c r="G138" s="11" t="n"/>
      <c r="H138" s="12">
        <f>IF($A138="","",$F138+$G138)</f>
        <v/>
      </c>
      <c r="I138" s="10" t="n"/>
      <c r="J138" s="16" t="n"/>
      <c r="K138" s="17">
        <f>IF($A138="","",IF($J138&lt;&gt;"","",TODAY()-$A138))</f>
        <v/>
      </c>
      <c r="L138" s="15">
        <f>IF($A138="","",IF(COUNTIF(Costs!$A$5:$A$204,$D138)=0,"⚠ this cost line is not on the Costs tab",IF($F138&lt;=0,"⚠ net amount is missing",IF(AND($E138&lt;&gt;"",COUNTIF(Commitments!$B$5:$B$204,$E138)=0),"⚠ no order on the Commitments tab has that reference",IF(AND($E138&lt;&gt;"",SUMIFS(Invoices!$F$5:$F$304,Invoices!$E$5:$E$304,$E138)&gt;SUMIFS(Commitments!$F$5:$F$204,Commitments!$B$5:$B$204,$E138)),"⚠ this order is over-invoiced — raise a variation or reject the invoice",IF(AND($J138="",TODAY()-$A138&gt;60),"⚠ unpaid after 60 days",IF($E138="","no order reference — it cannot be matched","")))))))</f>
        <v/>
      </c>
    </row>
    <row r="139">
      <c r="A139" s="16" t="n"/>
      <c r="B139" s="10" t="n"/>
      <c r="C139" s="10" t="n"/>
      <c r="D139" s="10" t="n"/>
      <c r="E139" s="10" t="n"/>
      <c r="F139" s="11" t="n"/>
      <c r="G139" s="11" t="n"/>
      <c r="H139" s="12">
        <f>IF($A139="","",$F139+$G139)</f>
        <v/>
      </c>
      <c r="I139" s="10" t="n"/>
      <c r="J139" s="16" t="n"/>
      <c r="K139" s="17">
        <f>IF($A139="","",IF($J139&lt;&gt;"","",TODAY()-$A139))</f>
        <v/>
      </c>
      <c r="L139" s="15">
        <f>IF($A139="","",IF(COUNTIF(Costs!$A$5:$A$204,$D139)=0,"⚠ this cost line is not on the Costs tab",IF($F139&lt;=0,"⚠ net amount is missing",IF(AND($E139&lt;&gt;"",COUNTIF(Commitments!$B$5:$B$204,$E139)=0),"⚠ no order on the Commitments tab has that reference",IF(AND($E139&lt;&gt;"",SUMIFS(Invoices!$F$5:$F$304,Invoices!$E$5:$E$304,$E139)&gt;SUMIFS(Commitments!$F$5:$F$204,Commitments!$B$5:$B$204,$E139)),"⚠ this order is over-invoiced — raise a variation or reject the invoice",IF(AND($J139="",TODAY()-$A139&gt;60),"⚠ unpaid after 60 days",IF($E139="","no order reference — it cannot be matched","")))))))</f>
        <v/>
      </c>
    </row>
    <row r="140">
      <c r="A140" s="16" t="n"/>
      <c r="B140" s="10" t="n"/>
      <c r="C140" s="10" t="n"/>
      <c r="D140" s="10" t="n"/>
      <c r="E140" s="10" t="n"/>
      <c r="F140" s="11" t="n"/>
      <c r="G140" s="11" t="n"/>
      <c r="H140" s="12">
        <f>IF($A140="","",$F140+$G140)</f>
        <v/>
      </c>
      <c r="I140" s="10" t="n"/>
      <c r="J140" s="16" t="n"/>
      <c r="K140" s="17">
        <f>IF($A140="","",IF($J140&lt;&gt;"","",TODAY()-$A140))</f>
        <v/>
      </c>
      <c r="L140" s="15">
        <f>IF($A140="","",IF(COUNTIF(Costs!$A$5:$A$204,$D140)=0,"⚠ this cost line is not on the Costs tab",IF($F140&lt;=0,"⚠ net amount is missing",IF(AND($E140&lt;&gt;"",COUNTIF(Commitments!$B$5:$B$204,$E140)=0),"⚠ no order on the Commitments tab has that reference",IF(AND($E140&lt;&gt;"",SUMIFS(Invoices!$F$5:$F$304,Invoices!$E$5:$E$304,$E140)&gt;SUMIFS(Commitments!$F$5:$F$204,Commitments!$B$5:$B$204,$E140)),"⚠ this order is over-invoiced — raise a variation or reject the invoice",IF(AND($J140="",TODAY()-$A140&gt;60),"⚠ unpaid after 60 days",IF($E140="","no order reference — it cannot be matched","")))))))</f>
        <v/>
      </c>
    </row>
    <row r="141">
      <c r="A141" s="16" t="n"/>
      <c r="B141" s="10" t="n"/>
      <c r="C141" s="10" t="n"/>
      <c r="D141" s="10" t="n"/>
      <c r="E141" s="10" t="n"/>
      <c r="F141" s="11" t="n"/>
      <c r="G141" s="11" t="n"/>
      <c r="H141" s="12">
        <f>IF($A141="","",$F141+$G141)</f>
        <v/>
      </c>
      <c r="I141" s="10" t="n"/>
      <c r="J141" s="16" t="n"/>
      <c r="K141" s="17">
        <f>IF($A141="","",IF($J141&lt;&gt;"","",TODAY()-$A141))</f>
        <v/>
      </c>
      <c r="L141" s="15">
        <f>IF($A141="","",IF(COUNTIF(Costs!$A$5:$A$204,$D141)=0,"⚠ this cost line is not on the Costs tab",IF($F141&lt;=0,"⚠ net amount is missing",IF(AND($E141&lt;&gt;"",COUNTIF(Commitments!$B$5:$B$204,$E141)=0),"⚠ no order on the Commitments tab has that reference",IF(AND($E141&lt;&gt;"",SUMIFS(Invoices!$F$5:$F$304,Invoices!$E$5:$E$304,$E141)&gt;SUMIFS(Commitments!$F$5:$F$204,Commitments!$B$5:$B$204,$E141)),"⚠ this order is over-invoiced — raise a variation or reject the invoice",IF(AND($J141="",TODAY()-$A141&gt;60),"⚠ unpaid after 60 days",IF($E141="","no order reference — it cannot be matched","")))))))</f>
        <v/>
      </c>
    </row>
    <row r="142">
      <c r="A142" s="16" t="n"/>
      <c r="B142" s="10" t="n"/>
      <c r="C142" s="10" t="n"/>
      <c r="D142" s="10" t="n"/>
      <c r="E142" s="10" t="n"/>
      <c r="F142" s="11" t="n"/>
      <c r="G142" s="11" t="n"/>
      <c r="H142" s="12">
        <f>IF($A142="","",$F142+$G142)</f>
        <v/>
      </c>
      <c r="I142" s="10" t="n"/>
      <c r="J142" s="16" t="n"/>
      <c r="K142" s="17">
        <f>IF($A142="","",IF($J142&lt;&gt;"","",TODAY()-$A142))</f>
        <v/>
      </c>
      <c r="L142" s="15">
        <f>IF($A142="","",IF(COUNTIF(Costs!$A$5:$A$204,$D142)=0,"⚠ this cost line is not on the Costs tab",IF($F142&lt;=0,"⚠ net amount is missing",IF(AND($E142&lt;&gt;"",COUNTIF(Commitments!$B$5:$B$204,$E142)=0),"⚠ no order on the Commitments tab has that reference",IF(AND($E142&lt;&gt;"",SUMIFS(Invoices!$F$5:$F$304,Invoices!$E$5:$E$304,$E142)&gt;SUMIFS(Commitments!$F$5:$F$204,Commitments!$B$5:$B$204,$E142)),"⚠ this order is over-invoiced — raise a variation or reject the invoice",IF(AND($J142="",TODAY()-$A142&gt;60),"⚠ unpaid after 60 days",IF($E142="","no order reference — it cannot be matched","")))))))</f>
        <v/>
      </c>
    </row>
    <row r="143">
      <c r="A143" s="16" t="n"/>
      <c r="B143" s="10" t="n"/>
      <c r="C143" s="10" t="n"/>
      <c r="D143" s="10" t="n"/>
      <c r="E143" s="10" t="n"/>
      <c r="F143" s="11" t="n"/>
      <c r="G143" s="11" t="n"/>
      <c r="H143" s="12">
        <f>IF($A143="","",$F143+$G143)</f>
        <v/>
      </c>
      <c r="I143" s="10" t="n"/>
      <c r="J143" s="16" t="n"/>
      <c r="K143" s="17">
        <f>IF($A143="","",IF($J143&lt;&gt;"","",TODAY()-$A143))</f>
        <v/>
      </c>
      <c r="L143" s="15">
        <f>IF($A143="","",IF(COUNTIF(Costs!$A$5:$A$204,$D143)=0,"⚠ this cost line is not on the Costs tab",IF($F143&lt;=0,"⚠ net amount is missing",IF(AND($E143&lt;&gt;"",COUNTIF(Commitments!$B$5:$B$204,$E143)=0),"⚠ no order on the Commitments tab has that reference",IF(AND($E143&lt;&gt;"",SUMIFS(Invoices!$F$5:$F$304,Invoices!$E$5:$E$304,$E143)&gt;SUMIFS(Commitments!$F$5:$F$204,Commitments!$B$5:$B$204,$E143)),"⚠ this order is over-invoiced — raise a variation or reject the invoice",IF(AND($J143="",TODAY()-$A143&gt;60),"⚠ unpaid after 60 days",IF($E143="","no order reference — it cannot be matched","")))))))</f>
        <v/>
      </c>
    </row>
    <row r="144">
      <c r="A144" s="16" t="n"/>
      <c r="B144" s="10" t="n"/>
      <c r="C144" s="10" t="n"/>
      <c r="D144" s="10" t="n"/>
      <c r="E144" s="10" t="n"/>
      <c r="F144" s="11" t="n"/>
      <c r="G144" s="11" t="n"/>
      <c r="H144" s="12">
        <f>IF($A144="","",$F144+$G144)</f>
        <v/>
      </c>
      <c r="I144" s="10" t="n"/>
      <c r="J144" s="16" t="n"/>
      <c r="K144" s="17">
        <f>IF($A144="","",IF($J144&lt;&gt;"","",TODAY()-$A144))</f>
        <v/>
      </c>
      <c r="L144" s="15">
        <f>IF($A144="","",IF(COUNTIF(Costs!$A$5:$A$204,$D144)=0,"⚠ this cost line is not on the Costs tab",IF($F144&lt;=0,"⚠ net amount is missing",IF(AND($E144&lt;&gt;"",COUNTIF(Commitments!$B$5:$B$204,$E144)=0),"⚠ no order on the Commitments tab has that reference",IF(AND($E144&lt;&gt;"",SUMIFS(Invoices!$F$5:$F$304,Invoices!$E$5:$E$304,$E144)&gt;SUMIFS(Commitments!$F$5:$F$204,Commitments!$B$5:$B$204,$E144)),"⚠ this order is over-invoiced — raise a variation or reject the invoice",IF(AND($J144="",TODAY()-$A144&gt;60),"⚠ unpaid after 60 days",IF($E144="","no order reference — it cannot be matched","")))))))</f>
        <v/>
      </c>
    </row>
    <row r="145">
      <c r="A145" s="16" t="n"/>
      <c r="B145" s="10" t="n"/>
      <c r="C145" s="10" t="n"/>
      <c r="D145" s="10" t="n"/>
      <c r="E145" s="10" t="n"/>
      <c r="F145" s="11" t="n"/>
      <c r="G145" s="11" t="n"/>
      <c r="H145" s="12">
        <f>IF($A145="","",$F145+$G145)</f>
        <v/>
      </c>
      <c r="I145" s="10" t="n"/>
      <c r="J145" s="16" t="n"/>
      <c r="K145" s="17">
        <f>IF($A145="","",IF($J145&lt;&gt;"","",TODAY()-$A145))</f>
        <v/>
      </c>
      <c r="L145" s="15">
        <f>IF($A145="","",IF(COUNTIF(Costs!$A$5:$A$204,$D145)=0,"⚠ this cost line is not on the Costs tab",IF($F145&lt;=0,"⚠ net amount is missing",IF(AND($E145&lt;&gt;"",COUNTIF(Commitments!$B$5:$B$204,$E145)=0),"⚠ no order on the Commitments tab has that reference",IF(AND($E145&lt;&gt;"",SUMIFS(Invoices!$F$5:$F$304,Invoices!$E$5:$E$304,$E145)&gt;SUMIFS(Commitments!$F$5:$F$204,Commitments!$B$5:$B$204,$E145)),"⚠ this order is over-invoiced — raise a variation or reject the invoice",IF(AND($J145="",TODAY()-$A145&gt;60),"⚠ unpaid after 60 days",IF($E145="","no order reference — it cannot be matched","")))))))</f>
        <v/>
      </c>
    </row>
    <row r="146">
      <c r="A146" s="16" t="n"/>
      <c r="B146" s="10" t="n"/>
      <c r="C146" s="10" t="n"/>
      <c r="D146" s="10" t="n"/>
      <c r="E146" s="10" t="n"/>
      <c r="F146" s="11" t="n"/>
      <c r="G146" s="11" t="n"/>
      <c r="H146" s="12">
        <f>IF($A146="","",$F146+$G146)</f>
        <v/>
      </c>
      <c r="I146" s="10" t="n"/>
      <c r="J146" s="16" t="n"/>
      <c r="K146" s="17">
        <f>IF($A146="","",IF($J146&lt;&gt;"","",TODAY()-$A146))</f>
        <v/>
      </c>
      <c r="L146" s="15">
        <f>IF($A146="","",IF(COUNTIF(Costs!$A$5:$A$204,$D146)=0,"⚠ this cost line is not on the Costs tab",IF($F146&lt;=0,"⚠ net amount is missing",IF(AND($E146&lt;&gt;"",COUNTIF(Commitments!$B$5:$B$204,$E146)=0),"⚠ no order on the Commitments tab has that reference",IF(AND($E146&lt;&gt;"",SUMIFS(Invoices!$F$5:$F$304,Invoices!$E$5:$E$304,$E146)&gt;SUMIFS(Commitments!$F$5:$F$204,Commitments!$B$5:$B$204,$E146)),"⚠ this order is over-invoiced — raise a variation or reject the invoice",IF(AND($J146="",TODAY()-$A146&gt;60),"⚠ unpaid after 60 days",IF($E146="","no order reference — it cannot be matched","")))))))</f>
        <v/>
      </c>
    </row>
    <row r="147">
      <c r="A147" s="16" t="n"/>
      <c r="B147" s="10" t="n"/>
      <c r="C147" s="10" t="n"/>
      <c r="D147" s="10" t="n"/>
      <c r="E147" s="10" t="n"/>
      <c r="F147" s="11" t="n"/>
      <c r="G147" s="11" t="n"/>
      <c r="H147" s="12">
        <f>IF($A147="","",$F147+$G147)</f>
        <v/>
      </c>
      <c r="I147" s="10" t="n"/>
      <c r="J147" s="16" t="n"/>
      <c r="K147" s="17">
        <f>IF($A147="","",IF($J147&lt;&gt;"","",TODAY()-$A147))</f>
        <v/>
      </c>
      <c r="L147" s="15">
        <f>IF($A147="","",IF(COUNTIF(Costs!$A$5:$A$204,$D147)=0,"⚠ this cost line is not on the Costs tab",IF($F147&lt;=0,"⚠ net amount is missing",IF(AND($E147&lt;&gt;"",COUNTIF(Commitments!$B$5:$B$204,$E147)=0),"⚠ no order on the Commitments tab has that reference",IF(AND($E147&lt;&gt;"",SUMIFS(Invoices!$F$5:$F$304,Invoices!$E$5:$E$304,$E147)&gt;SUMIFS(Commitments!$F$5:$F$204,Commitments!$B$5:$B$204,$E147)),"⚠ this order is over-invoiced — raise a variation or reject the invoice",IF(AND($J147="",TODAY()-$A147&gt;60),"⚠ unpaid after 60 days",IF($E147="","no order reference — it cannot be matched","")))))))</f>
        <v/>
      </c>
    </row>
    <row r="148">
      <c r="A148" s="16" t="n"/>
      <c r="B148" s="10" t="n"/>
      <c r="C148" s="10" t="n"/>
      <c r="D148" s="10" t="n"/>
      <c r="E148" s="10" t="n"/>
      <c r="F148" s="11" t="n"/>
      <c r="G148" s="11" t="n"/>
      <c r="H148" s="12">
        <f>IF($A148="","",$F148+$G148)</f>
        <v/>
      </c>
      <c r="I148" s="10" t="n"/>
      <c r="J148" s="16" t="n"/>
      <c r="K148" s="17">
        <f>IF($A148="","",IF($J148&lt;&gt;"","",TODAY()-$A148))</f>
        <v/>
      </c>
      <c r="L148" s="15">
        <f>IF($A148="","",IF(COUNTIF(Costs!$A$5:$A$204,$D148)=0,"⚠ this cost line is not on the Costs tab",IF($F148&lt;=0,"⚠ net amount is missing",IF(AND($E148&lt;&gt;"",COUNTIF(Commitments!$B$5:$B$204,$E148)=0),"⚠ no order on the Commitments tab has that reference",IF(AND($E148&lt;&gt;"",SUMIFS(Invoices!$F$5:$F$304,Invoices!$E$5:$E$304,$E148)&gt;SUMIFS(Commitments!$F$5:$F$204,Commitments!$B$5:$B$204,$E148)),"⚠ this order is over-invoiced — raise a variation or reject the invoice",IF(AND($J148="",TODAY()-$A148&gt;60),"⚠ unpaid after 60 days",IF($E148="","no order reference — it cannot be matched","")))))))</f>
        <v/>
      </c>
    </row>
    <row r="149">
      <c r="A149" s="16" t="n"/>
      <c r="B149" s="10" t="n"/>
      <c r="C149" s="10" t="n"/>
      <c r="D149" s="10" t="n"/>
      <c r="E149" s="10" t="n"/>
      <c r="F149" s="11" t="n"/>
      <c r="G149" s="11" t="n"/>
      <c r="H149" s="12">
        <f>IF($A149="","",$F149+$G149)</f>
        <v/>
      </c>
      <c r="I149" s="10" t="n"/>
      <c r="J149" s="16" t="n"/>
      <c r="K149" s="17">
        <f>IF($A149="","",IF($J149&lt;&gt;"","",TODAY()-$A149))</f>
        <v/>
      </c>
      <c r="L149" s="15">
        <f>IF($A149="","",IF(COUNTIF(Costs!$A$5:$A$204,$D149)=0,"⚠ this cost line is not on the Costs tab",IF($F149&lt;=0,"⚠ net amount is missing",IF(AND($E149&lt;&gt;"",COUNTIF(Commitments!$B$5:$B$204,$E149)=0),"⚠ no order on the Commitments tab has that reference",IF(AND($E149&lt;&gt;"",SUMIFS(Invoices!$F$5:$F$304,Invoices!$E$5:$E$304,$E149)&gt;SUMIFS(Commitments!$F$5:$F$204,Commitments!$B$5:$B$204,$E149)),"⚠ this order is over-invoiced — raise a variation or reject the invoice",IF(AND($J149="",TODAY()-$A149&gt;60),"⚠ unpaid after 60 days",IF($E149="","no order reference — it cannot be matched","")))))))</f>
        <v/>
      </c>
    </row>
    <row r="150">
      <c r="A150" s="16" t="n"/>
      <c r="B150" s="10" t="n"/>
      <c r="C150" s="10" t="n"/>
      <c r="D150" s="10" t="n"/>
      <c r="E150" s="10" t="n"/>
      <c r="F150" s="11" t="n"/>
      <c r="G150" s="11" t="n"/>
      <c r="H150" s="12">
        <f>IF($A150="","",$F150+$G150)</f>
        <v/>
      </c>
      <c r="I150" s="10" t="n"/>
      <c r="J150" s="16" t="n"/>
      <c r="K150" s="17">
        <f>IF($A150="","",IF($J150&lt;&gt;"","",TODAY()-$A150))</f>
        <v/>
      </c>
      <c r="L150" s="15">
        <f>IF($A150="","",IF(COUNTIF(Costs!$A$5:$A$204,$D150)=0,"⚠ this cost line is not on the Costs tab",IF($F150&lt;=0,"⚠ net amount is missing",IF(AND($E150&lt;&gt;"",COUNTIF(Commitments!$B$5:$B$204,$E150)=0),"⚠ no order on the Commitments tab has that reference",IF(AND($E150&lt;&gt;"",SUMIFS(Invoices!$F$5:$F$304,Invoices!$E$5:$E$304,$E150)&gt;SUMIFS(Commitments!$F$5:$F$204,Commitments!$B$5:$B$204,$E150)),"⚠ this order is over-invoiced — raise a variation or reject the invoice",IF(AND($J150="",TODAY()-$A150&gt;60),"⚠ unpaid after 60 days",IF($E150="","no order reference — it cannot be matched","")))))))</f>
        <v/>
      </c>
    </row>
    <row r="151">
      <c r="A151" s="16" t="n"/>
      <c r="B151" s="10" t="n"/>
      <c r="C151" s="10" t="n"/>
      <c r="D151" s="10" t="n"/>
      <c r="E151" s="10" t="n"/>
      <c r="F151" s="11" t="n"/>
      <c r="G151" s="11" t="n"/>
      <c r="H151" s="12">
        <f>IF($A151="","",$F151+$G151)</f>
        <v/>
      </c>
      <c r="I151" s="10" t="n"/>
      <c r="J151" s="16" t="n"/>
      <c r="K151" s="17">
        <f>IF($A151="","",IF($J151&lt;&gt;"","",TODAY()-$A151))</f>
        <v/>
      </c>
      <c r="L151" s="15">
        <f>IF($A151="","",IF(COUNTIF(Costs!$A$5:$A$204,$D151)=0,"⚠ this cost line is not on the Costs tab",IF($F151&lt;=0,"⚠ net amount is missing",IF(AND($E151&lt;&gt;"",COUNTIF(Commitments!$B$5:$B$204,$E151)=0),"⚠ no order on the Commitments tab has that reference",IF(AND($E151&lt;&gt;"",SUMIFS(Invoices!$F$5:$F$304,Invoices!$E$5:$E$304,$E151)&gt;SUMIFS(Commitments!$F$5:$F$204,Commitments!$B$5:$B$204,$E151)),"⚠ this order is over-invoiced — raise a variation or reject the invoice",IF(AND($J151="",TODAY()-$A151&gt;60),"⚠ unpaid after 60 days",IF($E151="","no order reference — it cannot be matched","")))))))</f>
        <v/>
      </c>
    </row>
    <row r="152">
      <c r="A152" s="16" t="n"/>
      <c r="B152" s="10" t="n"/>
      <c r="C152" s="10" t="n"/>
      <c r="D152" s="10" t="n"/>
      <c r="E152" s="10" t="n"/>
      <c r="F152" s="11" t="n"/>
      <c r="G152" s="11" t="n"/>
      <c r="H152" s="12">
        <f>IF($A152="","",$F152+$G152)</f>
        <v/>
      </c>
      <c r="I152" s="10" t="n"/>
      <c r="J152" s="16" t="n"/>
      <c r="K152" s="17">
        <f>IF($A152="","",IF($J152&lt;&gt;"","",TODAY()-$A152))</f>
        <v/>
      </c>
      <c r="L152" s="15">
        <f>IF($A152="","",IF(COUNTIF(Costs!$A$5:$A$204,$D152)=0,"⚠ this cost line is not on the Costs tab",IF($F152&lt;=0,"⚠ net amount is missing",IF(AND($E152&lt;&gt;"",COUNTIF(Commitments!$B$5:$B$204,$E152)=0),"⚠ no order on the Commitments tab has that reference",IF(AND($E152&lt;&gt;"",SUMIFS(Invoices!$F$5:$F$304,Invoices!$E$5:$E$304,$E152)&gt;SUMIFS(Commitments!$F$5:$F$204,Commitments!$B$5:$B$204,$E152)),"⚠ this order is over-invoiced — raise a variation or reject the invoice",IF(AND($J152="",TODAY()-$A152&gt;60),"⚠ unpaid after 60 days",IF($E152="","no order reference — it cannot be matched","")))))))</f>
        <v/>
      </c>
    </row>
    <row r="153">
      <c r="A153" s="16" t="n"/>
      <c r="B153" s="10" t="n"/>
      <c r="C153" s="10" t="n"/>
      <c r="D153" s="10" t="n"/>
      <c r="E153" s="10" t="n"/>
      <c r="F153" s="11" t="n"/>
      <c r="G153" s="11" t="n"/>
      <c r="H153" s="12">
        <f>IF($A153="","",$F153+$G153)</f>
        <v/>
      </c>
      <c r="I153" s="10" t="n"/>
      <c r="J153" s="16" t="n"/>
      <c r="K153" s="17">
        <f>IF($A153="","",IF($J153&lt;&gt;"","",TODAY()-$A153))</f>
        <v/>
      </c>
      <c r="L153" s="15">
        <f>IF($A153="","",IF(COUNTIF(Costs!$A$5:$A$204,$D153)=0,"⚠ this cost line is not on the Costs tab",IF($F153&lt;=0,"⚠ net amount is missing",IF(AND($E153&lt;&gt;"",COUNTIF(Commitments!$B$5:$B$204,$E153)=0),"⚠ no order on the Commitments tab has that reference",IF(AND($E153&lt;&gt;"",SUMIFS(Invoices!$F$5:$F$304,Invoices!$E$5:$E$304,$E153)&gt;SUMIFS(Commitments!$F$5:$F$204,Commitments!$B$5:$B$204,$E153)),"⚠ this order is over-invoiced — raise a variation or reject the invoice",IF(AND($J153="",TODAY()-$A153&gt;60),"⚠ unpaid after 60 days",IF($E153="","no order reference — it cannot be matched","")))))))</f>
        <v/>
      </c>
    </row>
    <row r="154">
      <c r="A154" s="16" t="n"/>
      <c r="B154" s="10" t="n"/>
      <c r="C154" s="10" t="n"/>
      <c r="D154" s="10" t="n"/>
      <c r="E154" s="10" t="n"/>
      <c r="F154" s="11" t="n"/>
      <c r="G154" s="11" t="n"/>
      <c r="H154" s="12">
        <f>IF($A154="","",$F154+$G154)</f>
        <v/>
      </c>
      <c r="I154" s="10" t="n"/>
      <c r="J154" s="16" t="n"/>
      <c r="K154" s="17">
        <f>IF($A154="","",IF($J154&lt;&gt;"","",TODAY()-$A154))</f>
        <v/>
      </c>
      <c r="L154" s="15">
        <f>IF($A154="","",IF(COUNTIF(Costs!$A$5:$A$204,$D154)=0,"⚠ this cost line is not on the Costs tab",IF($F154&lt;=0,"⚠ net amount is missing",IF(AND($E154&lt;&gt;"",COUNTIF(Commitments!$B$5:$B$204,$E154)=0),"⚠ no order on the Commitments tab has that reference",IF(AND($E154&lt;&gt;"",SUMIFS(Invoices!$F$5:$F$304,Invoices!$E$5:$E$304,$E154)&gt;SUMIFS(Commitments!$F$5:$F$204,Commitments!$B$5:$B$204,$E154)),"⚠ this order is over-invoiced — raise a variation or reject the invoice",IF(AND($J154="",TODAY()-$A154&gt;60),"⚠ unpaid after 60 days",IF($E154="","no order reference — it cannot be matched","")))))))</f>
        <v/>
      </c>
    </row>
    <row r="155">
      <c r="A155" s="16" t="n"/>
      <c r="B155" s="10" t="n"/>
      <c r="C155" s="10" t="n"/>
      <c r="D155" s="10" t="n"/>
      <c r="E155" s="10" t="n"/>
      <c r="F155" s="11" t="n"/>
      <c r="G155" s="11" t="n"/>
      <c r="H155" s="12">
        <f>IF($A155="","",$F155+$G155)</f>
        <v/>
      </c>
      <c r="I155" s="10" t="n"/>
      <c r="J155" s="16" t="n"/>
      <c r="K155" s="17">
        <f>IF($A155="","",IF($J155&lt;&gt;"","",TODAY()-$A155))</f>
        <v/>
      </c>
      <c r="L155" s="15">
        <f>IF($A155="","",IF(COUNTIF(Costs!$A$5:$A$204,$D155)=0,"⚠ this cost line is not on the Costs tab",IF($F155&lt;=0,"⚠ net amount is missing",IF(AND($E155&lt;&gt;"",COUNTIF(Commitments!$B$5:$B$204,$E155)=0),"⚠ no order on the Commitments tab has that reference",IF(AND($E155&lt;&gt;"",SUMIFS(Invoices!$F$5:$F$304,Invoices!$E$5:$E$304,$E155)&gt;SUMIFS(Commitments!$F$5:$F$204,Commitments!$B$5:$B$204,$E155)),"⚠ this order is over-invoiced — raise a variation or reject the invoice",IF(AND($J155="",TODAY()-$A155&gt;60),"⚠ unpaid after 60 days",IF($E155="","no order reference — it cannot be matched","")))))))</f>
        <v/>
      </c>
    </row>
    <row r="156">
      <c r="A156" s="16" t="n"/>
      <c r="B156" s="10" t="n"/>
      <c r="C156" s="10" t="n"/>
      <c r="D156" s="10" t="n"/>
      <c r="E156" s="10" t="n"/>
      <c r="F156" s="11" t="n"/>
      <c r="G156" s="11" t="n"/>
      <c r="H156" s="12">
        <f>IF($A156="","",$F156+$G156)</f>
        <v/>
      </c>
      <c r="I156" s="10" t="n"/>
      <c r="J156" s="16" t="n"/>
      <c r="K156" s="17">
        <f>IF($A156="","",IF($J156&lt;&gt;"","",TODAY()-$A156))</f>
        <v/>
      </c>
      <c r="L156" s="15">
        <f>IF($A156="","",IF(COUNTIF(Costs!$A$5:$A$204,$D156)=0,"⚠ this cost line is not on the Costs tab",IF($F156&lt;=0,"⚠ net amount is missing",IF(AND($E156&lt;&gt;"",COUNTIF(Commitments!$B$5:$B$204,$E156)=0),"⚠ no order on the Commitments tab has that reference",IF(AND($E156&lt;&gt;"",SUMIFS(Invoices!$F$5:$F$304,Invoices!$E$5:$E$304,$E156)&gt;SUMIFS(Commitments!$F$5:$F$204,Commitments!$B$5:$B$204,$E156)),"⚠ this order is over-invoiced — raise a variation or reject the invoice",IF(AND($J156="",TODAY()-$A156&gt;60),"⚠ unpaid after 60 days",IF($E156="","no order reference — it cannot be matched","")))))))</f>
        <v/>
      </c>
    </row>
    <row r="157">
      <c r="A157" s="16" t="n"/>
      <c r="B157" s="10" t="n"/>
      <c r="C157" s="10" t="n"/>
      <c r="D157" s="10" t="n"/>
      <c r="E157" s="10" t="n"/>
      <c r="F157" s="11" t="n"/>
      <c r="G157" s="11" t="n"/>
      <c r="H157" s="12">
        <f>IF($A157="","",$F157+$G157)</f>
        <v/>
      </c>
      <c r="I157" s="10" t="n"/>
      <c r="J157" s="16" t="n"/>
      <c r="K157" s="17">
        <f>IF($A157="","",IF($J157&lt;&gt;"","",TODAY()-$A157))</f>
        <v/>
      </c>
      <c r="L157" s="15">
        <f>IF($A157="","",IF(COUNTIF(Costs!$A$5:$A$204,$D157)=0,"⚠ this cost line is not on the Costs tab",IF($F157&lt;=0,"⚠ net amount is missing",IF(AND($E157&lt;&gt;"",COUNTIF(Commitments!$B$5:$B$204,$E157)=0),"⚠ no order on the Commitments tab has that reference",IF(AND($E157&lt;&gt;"",SUMIFS(Invoices!$F$5:$F$304,Invoices!$E$5:$E$304,$E157)&gt;SUMIFS(Commitments!$F$5:$F$204,Commitments!$B$5:$B$204,$E157)),"⚠ this order is over-invoiced — raise a variation or reject the invoice",IF(AND($J157="",TODAY()-$A157&gt;60),"⚠ unpaid after 60 days",IF($E157="","no order reference — it cannot be matched","")))))))</f>
        <v/>
      </c>
    </row>
    <row r="158">
      <c r="A158" s="16" t="n"/>
      <c r="B158" s="10" t="n"/>
      <c r="C158" s="10" t="n"/>
      <c r="D158" s="10" t="n"/>
      <c r="E158" s="10" t="n"/>
      <c r="F158" s="11" t="n"/>
      <c r="G158" s="11" t="n"/>
      <c r="H158" s="12">
        <f>IF($A158="","",$F158+$G158)</f>
        <v/>
      </c>
      <c r="I158" s="10" t="n"/>
      <c r="J158" s="16" t="n"/>
      <c r="K158" s="17">
        <f>IF($A158="","",IF($J158&lt;&gt;"","",TODAY()-$A158))</f>
        <v/>
      </c>
      <c r="L158" s="15">
        <f>IF($A158="","",IF(COUNTIF(Costs!$A$5:$A$204,$D158)=0,"⚠ this cost line is not on the Costs tab",IF($F158&lt;=0,"⚠ net amount is missing",IF(AND($E158&lt;&gt;"",COUNTIF(Commitments!$B$5:$B$204,$E158)=0),"⚠ no order on the Commitments tab has that reference",IF(AND($E158&lt;&gt;"",SUMIFS(Invoices!$F$5:$F$304,Invoices!$E$5:$E$304,$E158)&gt;SUMIFS(Commitments!$F$5:$F$204,Commitments!$B$5:$B$204,$E158)),"⚠ this order is over-invoiced — raise a variation or reject the invoice",IF(AND($J158="",TODAY()-$A158&gt;60),"⚠ unpaid after 60 days",IF($E158="","no order reference — it cannot be matched","")))))))</f>
        <v/>
      </c>
    </row>
    <row r="159">
      <c r="A159" s="16" t="n"/>
      <c r="B159" s="10" t="n"/>
      <c r="C159" s="10" t="n"/>
      <c r="D159" s="10" t="n"/>
      <c r="E159" s="10" t="n"/>
      <c r="F159" s="11" t="n"/>
      <c r="G159" s="11" t="n"/>
      <c r="H159" s="12">
        <f>IF($A159="","",$F159+$G159)</f>
        <v/>
      </c>
      <c r="I159" s="10" t="n"/>
      <c r="J159" s="16" t="n"/>
      <c r="K159" s="17">
        <f>IF($A159="","",IF($J159&lt;&gt;"","",TODAY()-$A159))</f>
        <v/>
      </c>
      <c r="L159" s="15">
        <f>IF($A159="","",IF(COUNTIF(Costs!$A$5:$A$204,$D159)=0,"⚠ this cost line is not on the Costs tab",IF($F159&lt;=0,"⚠ net amount is missing",IF(AND($E159&lt;&gt;"",COUNTIF(Commitments!$B$5:$B$204,$E159)=0),"⚠ no order on the Commitments tab has that reference",IF(AND($E159&lt;&gt;"",SUMIFS(Invoices!$F$5:$F$304,Invoices!$E$5:$E$304,$E159)&gt;SUMIFS(Commitments!$F$5:$F$204,Commitments!$B$5:$B$204,$E159)),"⚠ this order is over-invoiced — raise a variation or reject the invoice",IF(AND($J159="",TODAY()-$A159&gt;60),"⚠ unpaid after 60 days",IF($E159="","no order reference — it cannot be matched","")))))))</f>
        <v/>
      </c>
    </row>
    <row r="160">
      <c r="A160" s="16" t="n"/>
      <c r="B160" s="10" t="n"/>
      <c r="C160" s="10" t="n"/>
      <c r="D160" s="10" t="n"/>
      <c r="E160" s="10" t="n"/>
      <c r="F160" s="11" t="n"/>
      <c r="G160" s="11" t="n"/>
      <c r="H160" s="12">
        <f>IF($A160="","",$F160+$G160)</f>
        <v/>
      </c>
      <c r="I160" s="10" t="n"/>
      <c r="J160" s="16" t="n"/>
      <c r="K160" s="17">
        <f>IF($A160="","",IF($J160&lt;&gt;"","",TODAY()-$A160))</f>
        <v/>
      </c>
      <c r="L160" s="15">
        <f>IF($A160="","",IF(COUNTIF(Costs!$A$5:$A$204,$D160)=0,"⚠ this cost line is not on the Costs tab",IF($F160&lt;=0,"⚠ net amount is missing",IF(AND($E160&lt;&gt;"",COUNTIF(Commitments!$B$5:$B$204,$E160)=0),"⚠ no order on the Commitments tab has that reference",IF(AND($E160&lt;&gt;"",SUMIFS(Invoices!$F$5:$F$304,Invoices!$E$5:$E$304,$E160)&gt;SUMIFS(Commitments!$F$5:$F$204,Commitments!$B$5:$B$204,$E160)),"⚠ this order is over-invoiced — raise a variation or reject the invoice",IF(AND($J160="",TODAY()-$A160&gt;60),"⚠ unpaid after 60 days",IF($E160="","no order reference — it cannot be matched","")))))))</f>
        <v/>
      </c>
    </row>
    <row r="161">
      <c r="A161" s="16" t="n"/>
      <c r="B161" s="10" t="n"/>
      <c r="C161" s="10" t="n"/>
      <c r="D161" s="10" t="n"/>
      <c r="E161" s="10" t="n"/>
      <c r="F161" s="11" t="n"/>
      <c r="G161" s="11" t="n"/>
      <c r="H161" s="12">
        <f>IF($A161="","",$F161+$G161)</f>
        <v/>
      </c>
      <c r="I161" s="10" t="n"/>
      <c r="J161" s="16" t="n"/>
      <c r="K161" s="17">
        <f>IF($A161="","",IF($J161&lt;&gt;"","",TODAY()-$A161))</f>
        <v/>
      </c>
      <c r="L161" s="15">
        <f>IF($A161="","",IF(COUNTIF(Costs!$A$5:$A$204,$D161)=0,"⚠ this cost line is not on the Costs tab",IF($F161&lt;=0,"⚠ net amount is missing",IF(AND($E161&lt;&gt;"",COUNTIF(Commitments!$B$5:$B$204,$E161)=0),"⚠ no order on the Commitments tab has that reference",IF(AND($E161&lt;&gt;"",SUMIFS(Invoices!$F$5:$F$304,Invoices!$E$5:$E$304,$E161)&gt;SUMIFS(Commitments!$F$5:$F$204,Commitments!$B$5:$B$204,$E161)),"⚠ this order is over-invoiced — raise a variation or reject the invoice",IF(AND($J161="",TODAY()-$A161&gt;60),"⚠ unpaid after 60 days",IF($E161="","no order reference — it cannot be matched","")))))))</f>
        <v/>
      </c>
    </row>
    <row r="162">
      <c r="A162" s="16" t="n"/>
      <c r="B162" s="10" t="n"/>
      <c r="C162" s="10" t="n"/>
      <c r="D162" s="10" t="n"/>
      <c r="E162" s="10" t="n"/>
      <c r="F162" s="11" t="n"/>
      <c r="G162" s="11" t="n"/>
      <c r="H162" s="12">
        <f>IF($A162="","",$F162+$G162)</f>
        <v/>
      </c>
      <c r="I162" s="10" t="n"/>
      <c r="J162" s="16" t="n"/>
      <c r="K162" s="17">
        <f>IF($A162="","",IF($J162&lt;&gt;"","",TODAY()-$A162))</f>
        <v/>
      </c>
      <c r="L162" s="15">
        <f>IF($A162="","",IF(COUNTIF(Costs!$A$5:$A$204,$D162)=0,"⚠ this cost line is not on the Costs tab",IF($F162&lt;=0,"⚠ net amount is missing",IF(AND($E162&lt;&gt;"",COUNTIF(Commitments!$B$5:$B$204,$E162)=0),"⚠ no order on the Commitments tab has that reference",IF(AND($E162&lt;&gt;"",SUMIFS(Invoices!$F$5:$F$304,Invoices!$E$5:$E$304,$E162)&gt;SUMIFS(Commitments!$F$5:$F$204,Commitments!$B$5:$B$204,$E162)),"⚠ this order is over-invoiced — raise a variation or reject the invoice",IF(AND($J162="",TODAY()-$A162&gt;60),"⚠ unpaid after 60 days",IF($E162="","no order reference — it cannot be matched","")))))))</f>
        <v/>
      </c>
    </row>
    <row r="163">
      <c r="A163" s="16" t="n"/>
      <c r="B163" s="10" t="n"/>
      <c r="C163" s="10" t="n"/>
      <c r="D163" s="10" t="n"/>
      <c r="E163" s="10" t="n"/>
      <c r="F163" s="11" t="n"/>
      <c r="G163" s="11" t="n"/>
      <c r="H163" s="12">
        <f>IF($A163="","",$F163+$G163)</f>
        <v/>
      </c>
      <c r="I163" s="10" t="n"/>
      <c r="J163" s="16" t="n"/>
      <c r="K163" s="17">
        <f>IF($A163="","",IF($J163&lt;&gt;"","",TODAY()-$A163))</f>
        <v/>
      </c>
      <c r="L163" s="15">
        <f>IF($A163="","",IF(COUNTIF(Costs!$A$5:$A$204,$D163)=0,"⚠ this cost line is not on the Costs tab",IF($F163&lt;=0,"⚠ net amount is missing",IF(AND($E163&lt;&gt;"",COUNTIF(Commitments!$B$5:$B$204,$E163)=0),"⚠ no order on the Commitments tab has that reference",IF(AND($E163&lt;&gt;"",SUMIFS(Invoices!$F$5:$F$304,Invoices!$E$5:$E$304,$E163)&gt;SUMIFS(Commitments!$F$5:$F$204,Commitments!$B$5:$B$204,$E163)),"⚠ this order is over-invoiced — raise a variation or reject the invoice",IF(AND($J163="",TODAY()-$A163&gt;60),"⚠ unpaid after 60 days",IF($E163="","no order reference — it cannot be matched","")))))))</f>
        <v/>
      </c>
    </row>
    <row r="164">
      <c r="A164" s="16" t="n"/>
      <c r="B164" s="10" t="n"/>
      <c r="C164" s="10" t="n"/>
      <c r="D164" s="10" t="n"/>
      <c r="E164" s="10" t="n"/>
      <c r="F164" s="11" t="n"/>
      <c r="G164" s="11" t="n"/>
      <c r="H164" s="12">
        <f>IF($A164="","",$F164+$G164)</f>
        <v/>
      </c>
      <c r="I164" s="10" t="n"/>
      <c r="J164" s="16" t="n"/>
      <c r="K164" s="17">
        <f>IF($A164="","",IF($J164&lt;&gt;"","",TODAY()-$A164))</f>
        <v/>
      </c>
      <c r="L164" s="15">
        <f>IF($A164="","",IF(COUNTIF(Costs!$A$5:$A$204,$D164)=0,"⚠ this cost line is not on the Costs tab",IF($F164&lt;=0,"⚠ net amount is missing",IF(AND($E164&lt;&gt;"",COUNTIF(Commitments!$B$5:$B$204,$E164)=0),"⚠ no order on the Commitments tab has that reference",IF(AND($E164&lt;&gt;"",SUMIFS(Invoices!$F$5:$F$304,Invoices!$E$5:$E$304,$E164)&gt;SUMIFS(Commitments!$F$5:$F$204,Commitments!$B$5:$B$204,$E164)),"⚠ this order is over-invoiced — raise a variation or reject the invoice",IF(AND($J164="",TODAY()-$A164&gt;60),"⚠ unpaid after 60 days",IF($E164="","no order reference — it cannot be matched","")))))))</f>
        <v/>
      </c>
    </row>
    <row r="165">
      <c r="A165" s="16" t="n"/>
      <c r="B165" s="10" t="n"/>
      <c r="C165" s="10" t="n"/>
      <c r="D165" s="10" t="n"/>
      <c r="E165" s="10" t="n"/>
      <c r="F165" s="11" t="n"/>
      <c r="G165" s="11" t="n"/>
      <c r="H165" s="12">
        <f>IF($A165="","",$F165+$G165)</f>
        <v/>
      </c>
      <c r="I165" s="10" t="n"/>
      <c r="J165" s="16" t="n"/>
      <c r="K165" s="17">
        <f>IF($A165="","",IF($J165&lt;&gt;"","",TODAY()-$A165))</f>
        <v/>
      </c>
      <c r="L165" s="15">
        <f>IF($A165="","",IF(COUNTIF(Costs!$A$5:$A$204,$D165)=0,"⚠ this cost line is not on the Costs tab",IF($F165&lt;=0,"⚠ net amount is missing",IF(AND($E165&lt;&gt;"",COUNTIF(Commitments!$B$5:$B$204,$E165)=0),"⚠ no order on the Commitments tab has that reference",IF(AND($E165&lt;&gt;"",SUMIFS(Invoices!$F$5:$F$304,Invoices!$E$5:$E$304,$E165)&gt;SUMIFS(Commitments!$F$5:$F$204,Commitments!$B$5:$B$204,$E165)),"⚠ this order is over-invoiced — raise a variation or reject the invoice",IF(AND($J165="",TODAY()-$A165&gt;60),"⚠ unpaid after 60 days",IF($E165="","no order reference — it cannot be matched","")))))))</f>
        <v/>
      </c>
    </row>
    <row r="166">
      <c r="A166" s="16" t="n"/>
      <c r="B166" s="10" t="n"/>
      <c r="C166" s="10" t="n"/>
      <c r="D166" s="10" t="n"/>
      <c r="E166" s="10" t="n"/>
      <c r="F166" s="11" t="n"/>
      <c r="G166" s="11" t="n"/>
      <c r="H166" s="12">
        <f>IF($A166="","",$F166+$G166)</f>
        <v/>
      </c>
      <c r="I166" s="10" t="n"/>
      <c r="J166" s="16" t="n"/>
      <c r="K166" s="17">
        <f>IF($A166="","",IF($J166&lt;&gt;"","",TODAY()-$A166))</f>
        <v/>
      </c>
      <c r="L166" s="15">
        <f>IF($A166="","",IF(COUNTIF(Costs!$A$5:$A$204,$D166)=0,"⚠ this cost line is not on the Costs tab",IF($F166&lt;=0,"⚠ net amount is missing",IF(AND($E166&lt;&gt;"",COUNTIF(Commitments!$B$5:$B$204,$E166)=0),"⚠ no order on the Commitments tab has that reference",IF(AND($E166&lt;&gt;"",SUMIFS(Invoices!$F$5:$F$304,Invoices!$E$5:$E$304,$E166)&gt;SUMIFS(Commitments!$F$5:$F$204,Commitments!$B$5:$B$204,$E166)),"⚠ this order is over-invoiced — raise a variation or reject the invoice",IF(AND($J166="",TODAY()-$A166&gt;60),"⚠ unpaid after 60 days",IF($E166="","no order reference — it cannot be matched","")))))))</f>
        <v/>
      </c>
    </row>
    <row r="167">
      <c r="A167" s="16" t="n"/>
      <c r="B167" s="10" t="n"/>
      <c r="C167" s="10" t="n"/>
      <c r="D167" s="10" t="n"/>
      <c r="E167" s="10" t="n"/>
      <c r="F167" s="11" t="n"/>
      <c r="G167" s="11" t="n"/>
      <c r="H167" s="12">
        <f>IF($A167="","",$F167+$G167)</f>
        <v/>
      </c>
      <c r="I167" s="10" t="n"/>
      <c r="J167" s="16" t="n"/>
      <c r="K167" s="17">
        <f>IF($A167="","",IF($J167&lt;&gt;"","",TODAY()-$A167))</f>
        <v/>
      </c>
      <c r="L167" s="15">
        <f>IF($A167="","",IF(COUNTIF(Costs!$A$5:$A$204,$D167)=0,"⚠ this cost line is not on the Costs tab",IF($F167&lt;=0,"⚠ net amount is missing",IF(AND($E167&lt;&gt;"",COUNTIF(Commitments!$B$5:$B$204,$E167)=0),"⚠ no order on the Commitments tab has that reference",IF(AND($E167&lt;&gt;"",SUMIFS(Invoices!$F$5:$F$304,Invoices!$E$5:$E$304,$E167)&gt;SUMIFS(Commitments!$F$5:$F$204,Commitments!$B$5:$B$204,$E167)),"⚠ this order is over-invoiced — raise a variation or reject the invoice",IF(AND($J167="",TODAY()-$A167&gt;60),"⚠ unpaid after 60 days",IF($E167="","no order reference — it cannot be matched","")))))))</f>
        <v/>
      </c>
    </row>
    <row r="168">
      <c r="A168" s="16" t="n"/>
      <c r="B168" s="10" t="n"/>
      <c r="C168" s="10" t="n"/>
      <c r="D168" s="10" t="n"/>
      <c r="E168" s="10" t="n"/>
      <c r="F168" s="11" t="n"/>
      <c r="G168" s="11" t="n"/>
      <c r="H168" s="12">
        <f>IF($A168="","",$F168+$G168)</f>
        <v/>
      </c>
      <c r="I168" s="10" t="n"/>
      <c r="J168" s="16" t="n"/>
      <c r="K168" s="17">
        <f>IF($A168="","",IF($J168&lt;&gt;"","",TODAY()-$A168))</f>
        <v/>
      </c>
      <c r="L168" s="15">
        <f>IF($A168="","",IF(COUNTIF(Costs!$A$5:$A$204,$D168)=0,"⚠ this cost line is not on the Costs tab",IF($F168&lt;=0,"⚠ net amount is missing",IF(AND($E168&lt;&gt;"",COUNTIF(Commitments!$B$5:$B$204,$E168)=0),"⚠ no order on the Commitments tab has that reference",IF(AND($E168&lt;&gt;"",SUMIFS(Invoices!$F$5:$F$304,Invoices!$E$5:$E$304,$E168)&gt;SUMIFS(Commitments!$F$5:$F$204,Commitments!$B$5:$B$204,$E168)),"⚠ this order is over-invoiced — raise a variation or reject the invoice",IF(AND($J168="",TODAY()-$A168&gt;60),"⚠ unpaid after 60 days",IF($E168="","no order reference — it cannot be matched","")))))))</f>
        <v/>
      </c>
    </row>
    <row r="169">
      <c r="A169" s="16" t="n"/>
      <c r="B169" s="10" t="n"/>
      <c r="C169" s="10" t="n"/>
      <c r="D169" s="10" t="n"/>
      <c r="E169" s="10" t="n"/>
      <c r="F169" s="11" t="n"/>
      <c r="G169" s="11" t="n"/>
      <c r="H169" s="12">
        <f>IF($A169="","",$F169+$G169)</f>
        <v/>
      </c>
      <c r="I169" s="10" t="n"/>
      <c r="J169" s="16" t="n"/>
      <c r="K169" s="17">
        <f>IF($A169="","",IF($J169&lt;&gt;"","",TODAY()-$A169))</f>
        <v/>
      </c>
      <c r="L169" s="15">
        <f>IF($A169="","",IF(COUNTIF(Costs!$A$5:$A$204,$D169)=0,"⚠ this cost line is not on the Costs tab",IF($F169&lt;=0,"⚠ net amount is missing",IF(AND($E169&lt;&gt;"",COUNTIF(Commitments!$B$5:$B$204,$E169)=0),"⚠ no order on the Commitments tab has that reference",IF(AND($E169&lt;&gt;"",SUMIFS(Invoices!$F$5:$F$304,Invoices!$E$5:$E$304,$E169)&gt;SUMIFS(Commitments!$F$5:$F$204,Commitments!$B$5:$B$204,$E169)),"⚠ this order is over-invoiced — raise a variation or reject the invoice",IF(AND($J169="",TODAY()-$A169&gt;60),"⚠ unpaid after 60 days",IF($E169="","no order reference — it cannot be matched","")))))))</f>
        <v/>
      </c>
    </row>
    <row r="170">
      <c r="A170" s="16" t="n"/>
      <c r="B170" s="10" t="n"/>
      <c r="C170" s="10" t="n"/>
      <c r="D170" s="10" t="n"/>
      <c r="E170" s="10" t="n"/>
      <c r="F170" s="11" t="n"/>
      <c r="G170" s="11" t="n"/>
      <c r="H170" s="12">
        <f>IF($A170="","",$F170+$G170)</f>
        <v/>
      </c>
      <c r="I170" s="10" t="n"/>
      <c r="J170" s="16" t="n"/>
      <c r="K170" s="17">
        <f>IF($A170="","",IF($J170&lt;&gt;"","",TODAY()-$A170))</f>
        <v/>
      </c>
      <c r="L170" s="15">
        <f>IF($A170="","",IF(COUNTIF(Costs!$A$5:$A$204,$D170)=0,"⚠ this cost line is not on the Costs tab",IF($F170&lt;=0,"⚠ net amount is missing",IF(AND($E170&lt;&gt;"",COUNTIF(Commitments!$B$5:$B$204,$E170)=0),"⚠ no order on the Commitments tab has that reference",IF(AND($E170&lt;&gt;"",SUMIFS(Invoices!$F$5:$F$304,Invoices!$E$5:$E$304,$E170)&gt;SUMIFS(Commitments!$F$5:$F$204,Commitments!$B$5:$B$204,$E170)),"⚠ this order is over-invoiced — raise a variation or reject the invoice",IF(AND($J170="",TODAY()-$A170&gt;60),"⚠ unpaid after 60 days",IF($E170="","no order reference — it cannot be matched","")))))))</f>
        <v/>
      </c>
    </row>
    <row r="171">
      <c r="A171" s="16" t="n"/>
      <c r="B171" s="10" t="n"/>
      <c r="C171" s="10" t="n"/>
      <c r="D171" s="10" t="n"/>
      <c r="E171" s="10" t="n"/>
      <c r="F171" s="11" t="n"/>
      <c r="G171" s="11" t="n"/>
      <c r="H171" s="12">
        <f>IF($A171="","",$F171+$G171)</f>
        <v/>
      </c>
      <c r="I171" s="10" t="n"/>
      <c r="J171" s="16" t="n"/>
      <c r="K171" s="17">
        <f>IF($A171="","",IF($J171&lt;&gt;"","",TODAY()-$A171))</f>
        <v/>
      </c>
      <c r="L171" s="15">
        <f>IF($A171="","",IF(COUNTIF(Costs!$A$5:$A$204,$D171)=0,"⚠ this cost line is not on the Costs tab",IF($F171&lt;=0,"⚠ net amount is missing",IF(AND($E171&lt;&gt;"",COUNTIF(Commitments!$B$5:$B$204,$E171)=0),"⚠ no order on the Commitments tab has that reference",IF(AND($E171&lt;&gt;"",SUMIFS(Invoices!$F$5:$F$304,Invoices!$E$5:$E$304,$E171)&gt;SUMIFS(Commitments!$F$5:$F$204,Commitments!$B$5:$B$204,$E171)),"⚠ this order is over-invoiced — raise a variation or reject the invoice",IF(AND($J171="",TODAY()-$A171&gt;60),"⚠ unpaid after 60 days",IF($E171="","no order reference — it cannot be matched","")))))))</f>
        <v/>
      </c>
    </row>
    <row r="172">
      <c r="A172" s="16" t="n"/>
      <c r="B172" s="10" t="n"/>
      <c r="C172" s="10" t="n"/>
      <c r="D172" s="10" t="n"/>
      <c r="E172" s="10" t="n"/>
      <c r="F172" s="11" t="n"/>
      <c r="G172" s="11" t="n"/>
      <c r="H172" s="12">
        <f>IF($A172="","",$F172+$G172)</f>
        <v/>
      </c>
      <c r="I172" s="10" t="n"/>
      <c r="J172" s="16" t="n"/>
      <c r="K172" s="17">
        <f>IF($A172="","",IF($J172&lt;&gt;"","",TODAY()-$A172))</f>
        <v/>
      </c>
      <c r="L172" s="15">
        <f>IF($A172="","",IF(COUNTIF(Costs!$A$5:$A$204,$D172)=0,"⚠ this cost line is not on the Costs tab",IF($F172&lt;=0,"⚠ net amount is missing",IF(AND($E172&lt;&gt;"",COUNTIF(Commitments!$B$5:$B$204,$E172)=0),"⚠ no order on the Commitments tab has that reference",IF(AND($E172&lt;&gt;"",SUMIFS(Invoices!$F$5:$F$304,Invoices!$E$5:$E$304,$E172)&gt;SUMIFS(Commitments!$F$5:$F$204,Commitments!$B$5:$B$204,$E172)),"⚠ this order is over-invoiced — raise a variation or reject the invoice",IF(AND($J172="",TODAY()-$A172&gt;60),"⚠ unpaid after 60 days",IF($E172="","no order reference — it cannot be matched","")))))))</f>
        <v/>
      </c>
    </row>
    <row r="173">
      <c r="A173" s="16" t="n"/>
      <c r="B173" s="10" t="n"/>
      <c r="C173" s="10" t="n"/>
      <c r="D173" s="10" t="n"/>
      <c r="E173" s="10" t="n"/>
      <c r="F173" s="11" t="n"/>
      <c r="G173" s="11" t="n"/>
      <c r="H173" s="12">
        <f>IF($A173="","",$F173+$G173)</f>
        <v/>
      </c>
      <c r="I173" s="10" t="n"/>
      <c r="J173" s="16" t="n"/>
      <c r="K173" s="17">
        <f>IF($A173="","",IF($J173&lt;&gt;"","",TODAY()-$A173))</f>
        <v/>
      </c>
      <c r="L173" s="15">
        <f>IF($A173="","",IF(COUNTIF(Costs!$A$5:$A$204,$D173)=0,"⚠ this cost line is not on the Costs tab",IF($F173&lt;=0,"⚠ net amount is missing",IF(AND($E173&lt;&gt;"",COUNTIF(Commitments!$B$5:$B$204,$E173)=0),"⚠ no order on the Commitments tab has that reference",IF(AND($E173&lt;&gt;"",SUMIFS(Invoices!$F$5:$F$304,Invoices!$E$5:$E$304,$E173)&gt;SUMIFS(Commitments!$F$5:$F$204,Commitments!$B$5:$B$204,$E173)),"⚠ this order is over-invoiced — raise a variation or reject the invoice",IF(AND($J173="",TODAY()-$A173&gt;60),"⚠ unpaid after 60 days",IF($E173="","no order reference — it cannot be matched","")))))))</f>
        <v/>
      </c>
    </row>
    <row r="174">
      <c r="A174" s="16" t="n"/>
      <c r="B174" s="10" t="n"/>
      <c r="C174" s="10" t="n"/>
      <c r="D174" s="10" t="n"/>
      <c r="E174" s="10" t="n"/>
      <c r="F174" s="11" t="n"/>
      <c r="G174" s="11" t="n"/>
      <c r="H174" s="12">
        <f>IF($A174="","",$F174+$G174)</f>
        <v/>
      </c>
      <c r="I174" s="10" t="n"/>
      <c r="J174" s="16" t="n"/>
      <c r="K174" s="17">
        <f>IF($A174="","",IF($J174&lt;&gt;"","",TODAY()-$A174))</f>
        <v/>
      </c>
      <c r="L174" s="15">
        <f>IF($A174="","",IF(COUNTIF(Costs!$A$5:$A$204,$D174)=0,"⚠ this cost line is not on the Costs tab",IF($F174&lt;=0,"⚠ net amount is missing",IF(AND($E174&lt;&gt;"",COUNTIF(Commitments!$B$5:$B$204,$E174)=0),"⚠ no order on the Commitments tab has that reference",IF(AND($E174&lt;&gt;"",SUMIFS(Invoices!$F$5:$F$304,Invoices!$E$5:$E$304,$E174)&gt;SUMIFS(Commitments!$F$5:$F$204,Commitments!$B$5:$B$204,$E174)),"⚠ this order is over-invoiced — raise a variation or reject the invoice",IF(AND($J174="",TODAY()-$A174&gt;60),"⚠ unpaid after 60 days",IF($E174="","no order reference — it cannot be matched","")))))))</f>
        <v/>
      </c>
    </row>
    <row r="175">
      <c r="A175" s="16" t="n"/>
      <c r="B175" s="10" t="n"/>
      <c r="C175" s="10" t="n"/>
      <c r="D175" s="10" t="n"/>
      <c r="E175" s="10" t="n"/>
      <c r="F175" s="11" t="n"/>
      <c r="G175" s="11" t="n"/>
      <c r="H175" s="12">
        <f>IF($A175="","",$F175+$G175)</f>
        <v/>
      </c>
      <c r="I175" s="10" t="n"/>
      <c r="J175" s="16" t="n"/>
      <c r="K175" s="17">
        <f>IF($A175="","",IF($J175&lt;&gt;"","",TODAY()-$A175))</f>
        <v/>
      </c>
      <c r="L175" s="15">
        <f>IF($A175="","",IF(COUNTIF(Costs!$A$5:$A$204,$D175)=0,"⚠ this cost line is not on the Costs tab",IF($F175&lt;=0,"⚠ net amount is missing",IF(AND($E175&lt;&gt;"",COUNTIF(Commitments!$B$5:$B$204,$E175)=0),"⚠ no order on the Commitments tab has that reference",IF(AND($E175&lt;&gt;"",SUMIFS(Invoices!$F$5:$F$304,Invoices!$E$5:$E$304,$E175)&gt;SUMIFS(Commitments!$F$5:$F$204,Commitments!$B$5:$B$204,$E175)),"⚠ this order is over-invoiced — raise a variation or reject the invoice",IF(AND($J175="",TODAY()-$A175&gt;60),"⚠ unpaid after 60 days",IF($E175="","no order reference — it cannot be matched","")))))))</f>
        <v/>
      </c>
    </row>
    <row r="176">
      <c r="A176" s="16" t="n"/>
      <c r="B176" s="10" t="n"/>
      <c r="C176" s="10" t="n"/>
      <c r="D176" s="10" t="n"/>
      <c r="E176" s="10" t="n"/>
      <c r="F176" s="11" t="n"/>
      <c r="G176" s="11" t="n"/>
      <c r="H176" s="12">
        <f>IF($A176="","",$F176+$G176)</f>
        <v/>
      </c>
      <c r="I176" s="10" t="n"/>
      <c r="J176" s="16" t="n"/>
      <c r="K176" s="17">
        <f>IF($A176="","",IF($J176&lt;&gt;"","",TODAY()-$A176))</f>
        <v/>
      </c>
      <c r="L176" s="15">
        <f>IF($A176="","",IF(COUNTIF(Costs!$A$5:$A$204,$D176)=0,"⚠ this cost line is not on the Costs tab",IF($F176&lt;=0,"⚠ net amount is missing",IF(AND($E176&lt;&gt;"",COUNTIF(Commitments!$B$5:$B$204,$E176)=0),"⚠ no order on the Commitments tab has that reference",IF(AND($E176&lt;&gt;"",SUMIFS(Invoices!$F$5:$F$304,Invoices!$E$5:$E$304,$E176)&gt;SUMIFS(Commitments!$F$5:$F$204,Commitments!$B$5:$B$204,$E176)),"⚠ this order is over-invoiced — raise a variation or reject the invoice",IF(AND($J176="",TODAY()-$A176&gt;60),"⚠ unpaid after 60 days",IF($E176="","no order reference — it cannot be matched","")))))))</f>
        <v/>
      </c>
    </row>
    <row r="177">
      <c r="A177" s="16" t="n"/>
      <c r="B177" s="10" t="n"/>
      <c r="C177" s="10" t="n"/>
      <c r="D177" s="10" t="n"/>
      <c r="E177" s="10" t="n"/>
      <c r="F177" s="11" t="n"/>
      <c r="G177" s="11" t="n"/>
      <c r="H177" s="12">
        <f>IF($A177="","",$F177+$G177)</f>
        <v/>
      </c>
      <c r="I177" s="10" t="n"/>
      <c r="J177" s="16" t="n"/>
      <c r="K177" s="17">
        <f>IF($A177="","",IF($J177&lt;&gt;"","",TODAY()-$A177))</f>
        <v/>
      </c>
      <c r="L177" s="15">
        <f>IF($A177="","",IF(COUNTIF(Costs!$A$5:$A$204,$D177)=0,"⚠ this cost line is not on the Costs tab",IF($F177&lt;=0,"⚠ net amount is missing",IF(AND($E177&lt;&gt;"",COUNTIF(Commitments!$B$5:$B$204,$E177)=0),"⚠ no order on the Commitments tab has that reference",IF(AND($E177&lt;&gt;"",SUMIFS(Invoices!$F$5:$F$304,Invoices!$E$5:$E$304,$E177)&gt;SUMIFS(Commitments!$F$5:$F$204,Commitments!$B$5:$B$204,$E177)),"⚠ this order is over-invoiced — raise a variation or reject the invoice",IF(AND($J177="",TODAY()-$A177&gt;60),"⚠ unpaid after 60 days",IF($E177="","no order reference — it cannot be matched","")))))))</f>
        <v/>
      </c>
    </row>
    <row r="178">
      <c r="A178" s="16" t="n"/>
      <c r="B178" s="10" t="n"/>
      <c r="C178" s="10" t="n"/>
      <c r="D178" s="10" t="n"/>
      <c r="E178" s="10" t="n"/>
      <c r="F178" s="11" t="n"/>
      <c r="G178" s="11" t="n"/>
      <c r="H178" s="12">
        <f>IF($A178="","",$F178+$G178)</f>
        <v/>
      </c>
      <c r="I178" s="10" t="n"/>
      <c r="J178" s="16" t="n"/>
      <c r="K178" s="17">
        <f>IF($A178="","",IF($J178&lt;&gt;"","",TODAY()-$A178))</f>
        <v/>
      </c>
      <c r="L178" s="15">
        <f>IF($A178="","",IF(COUNTIF(Costs!$A$5:$A$204,$D178)=0,"⚠ this cost line is not on the Costs tab",IF($F178&lt;=0,"⚠ net amount is missing",IF(AND($E178&lt;&gt;"",COUNTIF(Commitments!$B$5:$B$204,$E178)=0),"⚠ no order on the Commitments tab has that reference",IF(AND($E178&lt;&gt;"",SUMIFS(Invoices!$F$5:$F$304,Invoices!$E$5:$E$304,$E178)&gt;SUMIFS(Commitments!$F$5:$F$204,Commitments!$B$5:$B$204,$E178)),"⚠ this order is over-invoiced — raise a variation or reject the invoice",IF(AND($J178="",TODAY()-$A178&gt;60),"⚠ unpaid after 60 days",IF($E178="","no order reference — it cannot be matched","")))))))</f>
        <v/>
      </c>
    </row>
    <row r="179">
      <c r="A179" s="16" t="n"/>
      <c r="B179" s="10" t="n"/>
      <c r="C179" s="10" t="n"/>
      <c r="D179" s="10" t="n"/>
      <c r="E179" s="10" t="n"/>
      <c r="F179" s="11" t="n"/>
      <c r="G179" s="11" t="n"/>
      <c r="H179" s="12">
        <f>IF($A179="","",$F179+$G179)</f>
        <v/>
      </c>
      <c r="I179" s="10" t="n"/>
      <c r="J179" s="16" t="n"/>
      <c r="K179" s="17">
        <f>IF($A179="","",IF($J179&lt;&gt;"","",TODAY()-$A179))</f>
        <v/>
      </c>
      <c r="L179" s="15">
        <f>IF($A179="","",IF(COUNTIF(Costs!$A$5:$A$204,$D179)=0,"⚠ this cost line is not on the Costs tab",IF($F179&lt;=0,"⚠ net amount is missing",IF(AND($E179&lt;&gt;"",COUNTIF(Commitments!$B$5:$B$204,$E179)=0),"⚠ no order on the Commitments tab has that reference",IF(AND($E179&lt;&gt;"",SUMIFS(Invoices!$F$5:$F$304,Invoices!$E$5:$E$304,$E179)&gt;SUMIFS(Commitments!$F$5:$F$204,Commitments!$B$5:$B$204,$E179)),"⚠ this order is over-invoiced — raise a variation or reject the invoice",IF(AND($J179="",TODAY()-$A179&gt;60),"⚠ unpaid after 60 days",IF($E179="","no order reference — it cannot be matched","")))))))</f>
        <v/>
      </c>
    </row>
    <row r="180">
      <c r="A180" s="16" t="n"/>
      <c r="B180" s="10" t="n"/>
      <c r="C180" s="10" t="n"/>
      <c r="D180" s="10" t="n"/>
      <c r="E180" s="10" t="n"/>
      <c r="F180" s="11" t="n"/>
      <c r="G180" s="11" t="n"/>
      <c r="H180" s="12">
        <f>IF($A180="","",$F180+$G180)</f>
        <v/>
      </c>
      <c r="I180" s="10" t="n"/>
      <c r="J180" s="16" t="n"/>
      <c r="K180" s="17">
        <f>IF($A180="","",IF($J180&lt;&gt;"","",TODAY()-$A180))</f>
        <v/>
      </c>
      <c r="L180" s="15">
        <f>IF($A180="","",IF(COUNTIF(Costs!$A$5:$A$204,$D180)=0,"⚠ this cost line is not on the Costs tab",IF($F180&lt;=0,"⚠ net amount is missing",IF(AND($E180&lt;&gt;"",COUNTIF(Commitments!$B$5:$B$204,$E180)=0),"⚠ no order on the Commitments tab has that reference",IF(AND($E180&lt;&gt;"",SUMIFS(Invoices!$F$5:$F$304,Invoices!$E$5:$E$304,$E180)&gt;SUMIFS(Commitments!$F$5:$F$204,Commitments!$B$5:$B$204,$E180)),"⚠ this order is over-invoiced — raise a variation or reject the invoice",IF(AND($J180="",TODAY()-$A180&gt;60),"⚠ unpaid after 60 days",IF($E180="","no order reference — it cannot be matched","")))))))</f>
        <v/>
      </c>
    </row>
    <row r="181">
      <c r="A181" s="16" t="n"/>
      <c r="B181" s="10" t="n"/>
      <c r="C181" s="10" t="n"/>
      <c r="D181" s="10" t="n"/>
      <c r="E181" s="10" t="n"/>
      <c r="F181" s="11" t="n"/>
      <c r="G181" s="11" t="n"/>
      <c r="H181" s="12">
        <f>IF($A181="","",$F181+$G181)</f>
        <v/>
      </c>
      <c r="I181" s="10" t="n"/>
      <c r="J181" s="16" t="n"/>
      <c r="K181" s="17">
        <f>IF($A181="","",IF($J181&lt;&gt;"","",TODAY()-$A181))</f>
        <v/>
      </c>
      <c r="L181" s="15">
        <f>IF($A181="","",IF(COUNTIF(Costs!$A$5:$A$204,$D181)=0,"⚠ this cost line is not on the Costs tab",IF($F181&lt;=0,"⚠ net amount is missing",IF(AND($E181&lt;&gt;"",COUNTIF(Commitments!$B$5:$B$204,$E181)=0),"⚠ no order on the Commitments tab has that reference",IF(AND($E181&lt;&gt;"",SUMIFS(Invoices!$F$5:$F$304,Invoices!$E$5:$E$304,$E181)&gt;SUMIFS(Commitments!$F$5:$F$204,Commitments!$B$5:$B$204,$E181)),"⚠ this order is over-invoiced — raise a variation or reject the invoice",IF(AND($J181="",TODAY()-$A181&gt;60),"⚠ unpaid after 60 days",IF($E181="","no order reference — it cannot be matched","")))))))</f>
        <v/>
      </c>
    </row>
    <row r="182">
      <c r="A182" s="16" t="n"/>
      <c r="B182" s="10" t="n"/>
      <c r="C182" s="10" t="n"/>
      <c r="D182" s="10" t="n"/>
      <c r="E182" s="10" t="n"/>
      <c r="F182" s="11" t="n"/>
      <c r="G182" s="11" t="n"/>
      <c r="H182" s="12">
        <f>IF($A182="","",$F182+$G182)</f>
        <v/>
      </c>
      <c r="I182" s="10" t="n"/>
      <c r="J182" s="16" t="n"/>
      <c r="K182" s="17">
        <f>IF($A182="","",IF($J182&lt;&gt;"","",TODAY()-$A182))</f>
        <v/>
      </c>
      <c r="L182" s="15">
        <f>IF($A182="","",IF(COUNTIF(Costs!$A$5:$A$204,$D182)=0,"⚠ this cost line is not on the Costs tab",IF($F182&lt;=0,"⚠ net amount is missing",IF(AND($E182&lt;&gt;"",COUNTIF(Commitments!$B$5:$B$204,$E182)=0),"⚠ no order on the Commitments tab has that reference",IF(AND($E182&lt;&gt;"",SUMIFS(Invoices!$F$5:$F$304,Invoices!$E$5:$E$304,$E182)&gt;SUMIFS(Commitments!$F$5:$F$204,Commitments!$B$5:$B$204,$E182)),"⚠ this order is over-invoiced — raise a variation or reject the invoice",IF(AND($J182="",TODAY()-$A182&gt;60),"⚠ unpaid after 60 days",IF($E182="","no order reference — it cannot be matched","")))))))</f>
        <v/>
      </c>
    </row>
    <row r="183">
      <c r="A183" s="16" t="n"/>
      <c r="B183" s="10" t="n"/>
      <c r="C183" s="10" t="n"/>
      <c r="D183" s="10" t="n"/>
      <c r="E183" s="10" t="n"/>
      <c r="F183" s="11" t="n"/>
      <c r="G183" s="11" t="n"/>
      <c r="H183" s="12">
        <f>IF($A183="","",$F183+$G183)</f>
        <v/>
      </c>
      <c r="I183" s="10" t="n"/>
      <c r="J183" s="16" t="n"/>
      <c r="K183" s="17">
        <f>IF($A183="","",IF($J183&lt;&gt;"","",TODAY()-$A183))</f>
        <v/>
      </c>
      <c r="L183" s="15">
        <f>IF($A183="","",IF(COUNTIF(Costs!$A$5:$A$204,$D183)=0,"⚠ this cost line is not on the Costs tab",IF($F183&lt;=0,"⚠ net amount is missing",IF(AND($E183&lt;&gt;"",COUNTIF(Commitments!$B$5:$B$204,$E183)=0),"⚠ no order on the Commitments tab has that reference",IF(AND($E183&lt;&gt;"",SUMIFS(Invoices!$F$5:$F$304,Invoices!$E$5:$E$304,$E183)&gt;SUMIFS(Commitments!$F$5:$F$204,Commitments!$B$5:$B$204,$E183)),"⚠ this order is over-invoiced — raise a variation or reject the invoice",IF(AND($J183="",TODAY()-$A183&gt;60),"⚠ unpaid after 60 days",IF($E183="","no order reference — it cannot be matched","")))))))</f>
        <v/>
      </c>
    </row>
    <row r="184">
      <c r="A184" s="16" t="n"/>
      <c r="B184" s="10" t="n"/>
      <c r="C184" s="10" t="n"/>
      <c r="D184" s="10" t="n"/>
      <c r="E184" s="10" t="n"/>
      <c r="F184" s="11" t="n"/>
      <c r="G184" s="11" t="n"/>
      <c r="H184" s="12">
        <f>IF($A184="","",$F184+$G184)</f>
        <v/>
      </c>
      <c r="I184" s="10" t="n"/>
      <c r="J184" s="16" t="n"/>
      <c r="K184" s="17">
        <f>IF($A184="","",IF($J184&lt;&gt;"","",TODAY()-$A184))</f>
        <v/>
      </c>
      <c r="L184" s="15">
        <f>IF($A184="","",IF(COUNTIF(Costs!$A$5:$A$204,$D184)=0,"⚠ this cost line is not on the Costs tab",IF($F184&lt;=0,"⚠ net amount is missing",IF(AND($E184&lt;&gt;"",COUNTIF(Commitments!$B$5:$B$204,$E184)=0),"⚠ no order on the Commitments tab has that reference",IF(AND($E184&lt;&gt;"",SUMIFS(Invoices!$F$5:$F$304,Invoices!$E$5:$E$304,$E184)&gt;SUMIFS(Commitments!$F$5:$F$204,Commitments!$B$5:$B$204,$E184)),"⚠ this order is over-invoiced — raise a variation or reject the invoice",IF(AND($J184="",TODAY()-$A184&gt;60),"⚠ unpaid after 60 days",IF($E184="","no order reference — it cannot be matched","")))))))</f>
        <v/>
      </c>
    </row>
    <row r="185">
      <c r="A185" s="16" t="n"/>
      <c r="B185" s="10" t="n"/>
      <c r="C185" s="10" t="n"/>
      <c r="D185" s="10" t="n"/>
      <c r="E185" s="10" t="n"/>
      <c r="F185" s="11" t="n"/>
      <c r="G185" s="11" t="n"/>
      <c r="H185" s="12">
        <f>IF($A185="","",$F185+$G185)</f>
        <v/>
      </c>
      <c r="I185" s="10" t="n"/>
      <c r="J185" s="16" t="n"/>
      <c r="K185" s="17">
        <f>IF($A185="","",IF($J185&lt;&gt;"","",TODAY()-$A185))</f>
        <v/>
      </c>
      <c r="L185" s="15">
        <f>IF($A185="","",IF(COUNTIF(Costs!$A$5:$A$204,$D185)=0,"⚠ this cost line is not on the Costs tab",IF($F185&lt;=0,"⚠ net amount is missing",IF(AND($E185&lt;&gt;"",COUNTIF(Commitments!$B$5:$B$204,$E185)=0),"⚠ no order on the Commitments tab has that reference",IF(AND($E185&lt;&gt;"",SUMIFS(Invoices!$F$5:$F$304,Invoices!$E$5:$E$304,$E185)&gt;SUMIFS(Commitments!$F$5:$F$204,Commitments!$B$5:$B$204,$E185)),"⚠ this order is over-invoiced — raise a variation or reject the invoice",IF(AND($J185="",TODAY()-$A185&gt;60),"⚠ unpaid after 60 days",IF($E185="","no order reference — it cannot be matched","")))))))</f>
        <v/>
      </c>
    </row>
    <row r="186">
      <c r="A186" s="16" t="n"/>
      <c r="B186" s="10" t="n"/>
      <c r="C186" s="10" t="n"/>
      <c r="D186" s="10" t="n"/>
      <c r="E186" s="10" t="n"/>
      <c r="F186" s="11" t="n"/>
      <c r="G186" s="11" t="n"/>
      <c r="H186" s="12">
        <f>IF($A186="","",$F186+$G186)</f>
        <v/>
      </c>
      <c r="I186" s="10" t="n"/>
      <c r="J186" s="16" t="n"/>
      <c r="K186" s="17">
        <f>IF($A186="","",IF($J186&lt;&gt;"","",TODAY()-$A186))</f>
        <v/>
      </c>
      <c r="L186" s="15">
        <f>IF($A186="","",IF(COUNTIF(Costs!$A$5:$A$204,$D186)=0,"⚠ this cost line is not on the Costs tab",IF($F186&lt;=0,"⚠ net amount is missing",IF(AND($E186&lt;&gt;"",COUNTIF(Commitments!$B$5:$B$204,$E186)=0),"⚠ no order on the Commitments tab has that reference",IF(AND($E186&lt;&gt;"",SUMIFS(Invoices!$F$5:$F$304,Invoices!$E$5:$E$304,$E186)&gt;SUMIFS(Commitments!$F$5:$F$204,Commitments!$B$5:$B$204,$E186)),"⚠ this order is over-invoiced — raise a variation or reject the invoice",IF(AND($J186="",TODAY()-$A186&gt;60),"⚠ unpaid after 60 days",IF($E186="","no order reference — it cannot be matched","")))))))</f>
        <v/>
      </c>
    </row>
    <row r="187">
      <c r="A187" s="16" t="n"/>
      <c r="B187" s="10" t="n"/>
      <c r="C187" s="10" t="n"/>
      <c r="D187" s="10" t="n"/>
      <c r="E187" s="10" t="n"/>
      <c r="F187" s="11" t="n"/>
      <c r="G187" s="11" t="n"/>
      <c r="H187" s="12">
        <f>IF($A187="","",$F187+$G187)</f>
        <v/>
      </c>
      <c r="I187" s="10" t="n"/>
      <c r="J187" s="16" t="n"/>
      <c r="K187" s="17">
        <f>IF($A187="","",IF($J187&lt;&gt;"","",TODAY()-$A187))</f>
        <v/>
      </c>
      <c r="L187" s="15">
        <f>IF($A187="","",IF(COUNTIF(Costs!$A$5:$A$204,$D187)=0,"⚠ this cost line is not on the Costs tab",IF($F187&lt;=0,"⚠ net amount is missing",IF(AND($E187&lt;&gt;"",COUNTIF(Commitments!$B$5:$B$204,$E187)=0),"⚠ no order on the Commitments tab has that reference",IF(AND($E187&lt;&gt;"",SUMIFS(Invoices!$F$5:$F$304,Invoices!$E$5:$E$304,$E187)&gt;SUMIFS(Commitments!$F$5:$F$204,Commitments!$B$5:$B$204,$E187)),"⚠ this order is over-invoiced — raise a variation or reject the invoice",IF(AND($J187="",TODAY()-$A187&gt;60),"⚠ unpaid after 60 days",IF($E187="","no order reference — it cannot be matched","")))))))</f>
        <v/>
      </c>
    </row>
    <row r="188">
      <c r="A188" s="16" t="n"/>
      <c r="B188" s="10" t="n"/>
      <c r="C188" s="10" t="n"/>
      <c r="D188" s="10" t="n"/>
      <c r="E188" s="10" t="n"/>
      <c r="F188" s="11" t="n"/>
      <c r="G188" s="11" t="n"/>
      <c r="H188" s="12">
        <f>IF($A188="","",$F188+$G188)</f>
        <v/>
      </c>
      <c r="I188" s="10" t="n"/>
      <c r="J188" s="16" t="n"/>
      <c r="K188" s="17">
        <f>IF($A188="","",IF($J188&lt;&gt;"","",TODAY()-$A188))</f>
        <v/>
      </c>
      <c r="L188" s="15">
        <f>IF($A188="","",IF(COUNTIF(Costs!$A$5:$A$204,$D188)=0,"⚠ this cost line is not on the Costs tab",IF($F188&lt;=0,"⚠ net amount is missing",IF(AND($E188&lt;&gt;"",COUNTIF(Commitments!$B$5:$B$204,$E188)=0),"⚠ no order on the Commitments tab has that reference",IF(AND($E188&lt;&gt;"",SUMIFS(Invoices!$F$5:$F$304,Invoices!$E$5:$E$304,$E188)&gt;SUMIFS(Commitments!$F$5:$F$204,Commitments!$B$5:$B$204,$E188)),"⚠ this order is over-invoiced — raise a variation or reject the invoice",IF(AND($J188="",TODAY()-$A188&gt;60),"⚠ unpaid after 60 days",IF($E188="","no order reference — it cannot be matched","")))))))</f>
        <v/>
      </c>
    </row>
    <row r="189">
      <c r="A189" s="16" t="n"/>
      <c r="B189" s="10" t="n"/>
      <c r="C189" s="10" t="n"/>
      <c r="D189" s="10" t="n"/>
      <c r="E189" s="10" t="n"/>
      <c r="F189" s="11" t="n"/>
      <c r="G189" s="11" t="n"/>
      <c r="H189" s="12">
        <f>IF($A189="","",$F189+$G189)</f>
        <v/>
      </c>
      <c r="I189" s="10" t="n"/>
      <c r="J189" s="16" t="n"/>
      <c r="K189" s="17">
        <f>IF($A189="","",IF($J189&lt;&gt;"","",TODAY()-$A189))</f>
        <v/>
      </c>
      <c r="L189" s="15">
        <f>IF($A189="","",IF(COUNTIF(Costs!$A$5:$A$204,$D189)=0,"⚠ this cost line is not on the Costs tab",IF($F189&lt;=0,"⚠ net amount is missing",IF(AND($E189&lt;&gt;"",COUNTIF(Commitments!$B$5:$B$204,$E189)=0),"⚠ no order on the Commitments tab has that reference",IF(AND($E189&lt;&gt;"",SUMIFS(Invoices!$F$5:$F$304,Invoices!$E$5:$E$304,$E189)&gt;SUMIFS(Commitments!$F$5:$F$204,Commitments!$B$5:$B$204,$E189)),"⚠ this order is over-invoiced — raise a variation or reject the invoice",IF(AND($J189="",TODAY()-$A189&gt;60),"⚠ unpaid after 60 days",IF($E189="","no order reference — it cannot be matched","")))))))</f>
        <v/>
      </c>
    </row>
    <row r="190">
      <c r="A190" s="16" t="n"/>
      <c r="B190" s="10" t="n"/>
      <c r="C190" s="10" t="n"/>
      <c r="D190" s="10" t="n"/>
      <c r="E190" s="10" t="n"/>
      <c r="F190" s="11" t="n"/>
      <c r="G190" s="11" t="n"/>
      <c r="H190" s="12">
        <f>IF($A190="","",$F190+$G190)</f>
        <v/>
      </c>
      <c r="I190" s="10" t="n"/>
      <c r="J190" s="16" t="n"/>
      <c r="K190" s="17">
        <f>IF($A190="","",IF($J190&lt;&gt;"","",TODAY()-$A190))</f>
        <v/>
      </c>
      <c r="L190" s="15">
        <f>IF($A190="","",IF(COUNTIF(Costs!$A$5:$A$204,$D190)=0,"⚠ this cost line is not on the Costs tab",IF($F190&lt;=0,"⚠ net amount is missing",IF(AND($E190&lt;&gt;"",COUNTIF(Commitments!$B$5:$B$204,$E190)=0),"⚠ no order on the Commitments tab has that reference",IF(AND($E190&lt;&gt;"",SUMIFS(Invoices!$F$5:$F$304,Invoices!$E$5:$E$304,$E190)&gt;SUMIFS(Commitments!$F$5:$F$204,Commitments!$B$5:$B$204,$E190)),"⚠ this order is over-invoiced — raise a variation or reject the invoice",IF(AND($J190="",TODAY()-$A190&gt;60),"⚠ unpaid after 60 days",IF($E190="","no order reference — it cannot be matched","")))))))</f>
        <v/>
      </c>
    </row>
    <row r="191">
      <c r="A191" s="16" t="n"/>
      <c r="B191" s="10" t="n"/>
      <c r="C191" s="10" t="n"/>
      <c r="D191" s="10" t="n"/>
      <c r="E191" s="10" t="n"/>
      <c r="F191" s="11" t="n"/>
      <c r="G191" s="11" t="n"/>
      <c r="H191" s="12">
        <f>IF($A191="","",$F191+$G191)</f>
        <v/>
      </c>
      <c r="I191" s="10" t="n"/>
      <c r="J191" s="16" t="n"/>
      <c r="K191" s="17">
        <f>IF($A191="","",IF($J191&lt;&gt;"","",TODAY()-$A191))</f>
        <v/>
      </c>
      <c r="L191" s="15">
        <f>IF($A191="","",IF(COUNTIF(Costs!$A$5:$A$204,$D191)=0,"⚠ this cost line is not on the Costs tab",IF($F191&lt;=0,"⚠ net amount is missing",IF(AND($E191&lt;&gt;"",COUNTIF(Commitments!$B$5:$B$204,$E191)=0),"⚠ no order on the Commitments tab has that reference",IF(AND($E191&lt;&gt;"",SUMIFS(Invoices!$F$5:$F$304,Invoices!$E$5:$E$304,$E191)&gt;SUMIFS(Commitments!$F$5:$F$204,Commitments!$B$5:$B$204,$E191)),"⚠ this order is over-invoiced — raise a variation or reject the invoice",IF(AND($J191="",TODAY()-$A191&gt;60),"⚠ unpaid after 60 days",IF($E191="","no order reference — it cannot be matched","")))))))</f>
        <v/>
      </c>
    </row>
    <row r="192">
      <c r="A192" s="16" t="n"/>
      <c r="B192" s="10" t="n"/>
      <c r="C192" s="10" t="n"/>
      <c r="D192" s="10" t="n"/>
      <c r="E192" s="10" t="n"/>
      <c r="F192" s="11" t="n"/>
      <c r="G192" s="11" t="n"/>
      <c r="H192" s="12">
        <f>IF($A192="","",$F192+$G192)</f>
        <v/>
      </c>
      <c r="I192" s="10" t="n"/>
      <c r="J192" s="16" t="n"/>
      <c r="K192" s="17">
        <f>IF($A192="","",IF($J192&lt;&gt;"","",TODAY()-$A192))</f>
        <v/>
      </c>
      <c r="L192" s="15">
        <f>IF($A192="","",IF(COUNTIF(Costs!$A$5:$A$204,$D192)=0,"⚠ this cost line is not on the Costs tab",IF($F192&lt;=0,"⚠ net amount is missing",IF(AND($E192&lt;&gt;"",COUNTIF(Commitments!$B$5:$B$204,$E192)=0),"⚠ no order on the Commitments tab has that reference",IF(AND($E192&lt;&gt;"",SUMIFS(Invoices!$F$5:$F$304,Invoices!$E$5:$E$304,$E192)&gt;SUMIFS(Commitments!$F$5:$F$204,Commitments!$B$5:$B$204,$E192)),"⚠ this order is over-invoiced — raise a variation or reject the invoice",IF(AND($J192="",TODAY()-$A192&gt;60),"⚠ unpaid after 60 days",IF($E192="","no order reference — it cannot be matched","")))))))</f>
        <v/>
      </c>
    </row>
    <row r="193">
      <c r="A193" s="16" t="n"/>
      <c r="B193" s="10" t="n"/>
      <c r="C193" s="10" t="n"/>
      <c r="D193" s="10" t="n"/>
      <c r="E193" s="10" t="n"/>
      <c r="F193" s="11" t="n"/>
      <c r="G193" s="11" t="n"/>
      <c r="H193" s="12">
        <f>IF($A193="","",$F193+$G193)</f>
        <v/>
      </c>
      <c r="I193" s="10" t="n"/>
      <c r="J193" s="16" t="n"/>
      <c r="K193" s="17">
        <f>IF($A193="","",IF($J193&lt;&gt;"","",TODAY()-$A193))</f>
        <v/>
      </c>
      <c r="L193" s="15">
        <f>IF($A193="","",IF(COUNTIF(Costs!$A$5:$A$204,$D193)=0,"⚠ this cost line is not on the Costs tab",IF($F193&lt;=0,"⚠ net amount is missing",IF(AND($E193&lt;&gt;"",COUNTIF(Commitments!$B$5:$B$204,$E193)=0),"⚠ no order on the Commitments tab has that reference",IF(AND($E193&lt;&gt;"",SUMIFS(Invoices!$F$5:$F$304,Invoices!$E$5:$E$304,$E193)&gt;SUMIFS(Commitments!$F$5:$F$204,Commitments!$B$5:$B$204,$E193)),"⚠ this order is over-invoiced — raise a variation or reject the invoice",IF(AND($J193="",TODAY()-$A193&gt;60),"⚠ unpaid after 60 days",IF($E193="","no order reference — it cannot be matched","")))))))</f>
        <v/>
      </c>
    </row>
    <row r="194">
      <c r="A194" s="16" t="n"/>
      <c r="B194" s="10" t="n"/>
      <c r="C194" s="10" t="n"/>
      <c r="D194" s="10" t="n"/>
      <c r="E194" s="10" t="n"/>
      <c r="F194" s="11" t="n"/>
      <c r="G194" s="11" t="n"/>
      <c r="H194" s="12">
        <f>IF($A194="","",$F194+$G194)</f>
        <v/>
      </c>
      <c r="I194" s="10" t="n"/>
      <c r="J194" s="16" t="n"/>
      <c r="K194" s="17">
        <f>IF($A194="","",IF($J194&lt;&gt;"","",TODAY()-$A194))</f>
        <v/>
      </c>
      <c r="L194" s="15">
        <f>IF($A194="","",IF(COUNTIF(Costs!$A$5:$A$204,$D194)=0,"⚠ this cost line is not on the Costs tab",IF($F194&lt;=0,"⚠ net amount is missing",IF(AND($E194&lt;&gt;"",COUNTIF(Commitments!$B$5:$B$204,$E194)=0),"⚠ no order on the Commitments tab has that reference",IF(AND($E194&lt;&gt;"",SUMIFS(Invoices!$F$5:$F$304,Invoices!$E$5:$E$304,$E194)&gt;SUMIFS(Commitments!$F$5:$F$204,Commitments!$B$5:$B$204,$E194)),"⚠ this order is over-invoiced — raise a variation or reject the invoice",IF(AND($J194="",TODAY()-$A194&gt;60),"⚠ unpaid after 60 days",IF($E194="","no order reference — it cannot be matched","")))))))</f>
        <v/>
      </c>
    </row>
    <row r="195">
      <c r="A195" s="16" t="n"/>
      <c r="B195" s="10" t="n"/>
      <c r="C195" s="10" t="n"/>
      <c r="D195" s="10" t="n"/>
      <c r="E195" s="10" t="n"/>
      <c r="F195" s="11" t="n"/>
      <c r="G195" s="11" t="n"/>
      <c r="H195" s="12">
        <f>IF($A195="","",$F195+$G195)</f>
        <v/>
      </c>
      <c r="I195" s="10" t="n"/>
      <c r="J195" s="16" t="n"/>
      <c r="K195" s="17">
        <f>IF($A195="","",IF($J195&lt;&gt;"","",TODAY()-$A195))</f>
        <v/>
      </c>
      <c r="L195" s="15">
        <f>IF($A195="","",IF(COUNTIF(Costs!$A$5:$A$204,$D195)=0,"⚠ this cost line is not on the Costs tab",IF($F195&lt;=0,"⚠ net amount is missing",IF(AND($E195&lt;&gt;"",COUNTIF(Commitments!$B$5:$B$204,$E195)=0),"⚠ no order on the Commitments tab has that reference",IF(AND($E195&lt;&gt;"",SUMIFS(Invoices!$F$5:$F$304,Invoices!$E$5:$E$304,$E195)&gt;SUMIFS(Commitments!$F$5:$F$204,Commitments!$B$5:$B$204,$E195)),"⚠ this order is over-invoiced — raise a variation or reject the invoice",IF(AND($J195="",TODAY()-$A195&gt;60),"⚠ unpaid after 60 days",IF($E195="","no order reference — it cannot be matched","")))))))</f>
        <v/>
      </c>
    </row>
    <row r="196">
      <c r="A196" s="16" t="n"/>
      <c r="B196" s="10" t="n"/>
      <c r="C196" s="10" t="n"/>
      <c r="D196" s="10" t="n"/>
      <c r="E196" s="10" t="n"/>
      <c r="F196" s="11" t="n"/>
      <c r="G196" s="11" t="n"/>
      <c r="H196" s="12">
        <f>IF($A196="","",$F196+$G196)</f>
        <v/>
      </c>
      <c r="I196" s="10" t="n"/>
      <c r="J196" s="16" t="n"/>
      <c r="K196" s="17">
        <f>IF($A196="","",IF($J196&lt;&gt;"","",TODAY()-$A196))</f>
        <v/>
      </c>
      <c r="L196" s="15">
        <f>IF($A196="","",IF(COUNTIF(Costs!$A$5:$A$204,$D196)=0,"⚠ this cost line is not on the Costs tab",IF($F196&lt;=0,"⚠ net amount is missing",IF(AND($E196&lt;&gt;"",COUNTIF(Commitments!$B$5:$B$204,$E196)=0),"⚠ no order on the Commitments tab has that reference",IF(AND($E196&lt;&gt;"",SUMIFS(Invoices!$F$5:$F$304,Invoices!$E$5:$E$304,$E196)&gt;SUMIFS(Commitments!$F$5:$F$204,Commitments!$B$5:$B$204,$E196)),"⚠ this order is over-invoiced — raise a variation or reject the invoice",IF(AND($J196="",TODAY()-$A196&gt;60),"⚠ unpaid after 60 days",IF($E196="","no order reference — it cannot be matched","")))))))</f>
        <v/>
      </c>
    </row>
    <row r="197">
      <c r="A197" s="16" t="n"/>
      <c r="B197" s="10" t="n"/>
      <c r="C197" s="10" t="n"/>
      <c r="D197" s="10" t="n"/>
      <c r="E197" s="10" t="n"/>
      <c r="F197" s="11" t="n"/>
      <c r="G197" s="11" t="n"/>
      <c r="H197" s="12">
        <f>IF($A197="","",$F197+$G197)</f>
        <v/>
      </c>
      <c r="I197" s="10" t="n"/>
      <c r="J197" s="16" t="n"/>
      <c r="K197" s="17">
        <f>IF($A197="","",IF($J197&lt;&gt;"","",TODAY()-$A197))</f>
        <v/>
      </c>
      <c r="L197" s="15">
        <f>IF($A197="","",IF(COUNTIF(Costs!$A$5:$A$204,$D197)=0,"⚠ this cost line is not on the Costs tab",IF($F197&lt;=0,"⚠ net amount is missing",IF(AND($E197&lt;&gt;"",COUNTIF(Commitments!$B$5:$B$204,$E197)=0),"⚠ no order on the Commitments tab has that reference",IF(AND($E197&lt;&gt;"",SUMIFS(Invoices!$F$5:$F$304,Invoices!$E$5:$E$304,$E197)&gt;SUMIFS(Commitments!$F$5:$F$204,Commitments!$B$5:$B$204,$E197)),"⚠ this order is over-invoiced — raise a variation or reject the invoice",IF(AND($J197="",TODAY()-$A197&gt;60),"⚠ unpaid after 60 days",IF($E197="","no order reference — it cannot be matched","")))))))</f>
        <v/>
      </c>
    </row>
    <row r="198">
      <c r="A198" s="16" t="n"/>
      <c r="B198" s="10" t="n"/>
      <c r="C198" s="10" t="n"/>
      <c r="D198" s="10" t="n"/>
      <c r="E198" s="10" t="n"/>
      <c r="F198" s="11" t="n"/>
      <c r="G198" s="11" t="n"/>
      <c r="H198" s="12">
        <f>IF($A198="","",$F198+$G198)</f>
        <v/>
      </c>
      <c r="I198" s="10" t="n"/>
      <c r="J198" s="16" t="n"/>
      <c r="K198" s="17">
        <f>IF($A198="","",IF($J198&lt;&gt;"","",TODAY()-$A198))</f>
        <v/>
      </c>
      <c r="L198" s="15">
        <f>IF($A198="","",IF(COUNTIF(Costs!$A$5:$A$204,$D198)=0,"⚠ this cost line is not on the Costs tab",IF($F198&lt;=0,"⚠ net amount is missing",IF(AND($E198&lt;&gt;"",COUNTIF(Commitments!$B$5:$B$204,$E198)=0),"⚠ no order on the Commitments tab has that reference",IF(AND($E198&lt;&gt;"",SUMIFS(Invoices!$F$5:$F$304,Invoices!$E$5:$E$304,$E198)&gt;SUMIFS(Commitments!$F$5:$F$204,Commitments!$B$5:$B$204,$E198)),"⚠ this order is over-invoiced — raise a variation or reject the invoice",IF(AND($J198="",TODAY()-$A198&gt;60),"⚠ unpaid after 60 days",IF($E198="","no order reference — it cannot be matched","")))))))</f>
        <v/>
      </c>
    </row>
    <row r="199">
      <c r="A199" s="16" t="n"/>
      <c r="B199" s="10" t="n"/>
      <c r="C199" s="10" t="n"/>
      <c r="D199" s="10" t="n"/>
      <c r="E199" s="10" t="n"/>
      <c r="F199" s="11" t="n"/>
      <c r="G199" s="11" t="n"/>
      <c r="H199" s="12">
        <f>IF($A199="","",$F199+$G199)</f>
        <v/>
      </c>
      <c r="I199" s="10" t="n"/>
      <c r="J199" s="16" t="n"/>
      <c r="K199" s="17">
        <f>IF($A199="","",IF($J199&lt;&gt;"","",TODAY()-$A199))</f>
        <v/>
      </c>
      <c r="L199" s="15">
        <f>IF($A199="","",IF(COUNTIF(Costs!$A$5:$A$204,$D199)=0,"⚠ this cost line is not on the Costs tab",IF($F199&lt;=0,"⚠ net amount is missing",IF(AND($E199&lt;&gt;"",COUNTIF(Commitments!$B$5:$B$204,$E199)=0),"⚠ no order on the Commitments tab has that reference",IF(AND($E199&lt;&gt;"",SUMIFS(Invoices!$F$5:$F$304,Invoices!$E$5:$E$304,$E199)&gt;SUMIFS(Commitments!$F$5:$F$204,Commitments!$B$5:$B$204,$E199)),"⚠ this order is over-invoiced — raise a variation or reject the invoice",IF(AND($J199="",TODAY()-$A199&gt;60),"⚠ unpaid after 60 days",IF($E199="","no order reference — it cannot be matched","")))))))</f>
        <v/>
      </c>
    </row>
    <row r="200">
      <c r="A200" s="16" t="n"/>
      <c r="B200" s="10" t="n"/>
      <c r="C200" s="10" t="n"/>
      <c r="D200" s="10" t="n"/>
      <c r="E200" s="10" t="n"/>
      <c r="F200" s="11" t="n"/>
      <c r="G200" s="11" t="n"/>
      <c r="H200" s="12">
        <f>IF($A200="","",$F200+$G200)</f>
        <v/>
      </c>
      <c r="I200" s="10" t="n"/>
      <c r="J200" s="16" t="n"/>
      <c r="K200" s="17">
        <f>IF($A200="","",IF($J200&lt;&gt;"","",TODAY()-$A200))</f>
        <v/>
      </c>
      <c r="L200" s="15">
        <f>IF($A200="","",IF(COUNTIF(Costs!$A$5:$A$204,$D200)=0,"⚠ this cost line is not on the Costs tab",IF($F200&lt;=0,"⚠ net amount is missing",IF(AND($E200&lt;&gt;"",COUNTIF(Commitments!$B$5:$B$204,$E200)=0),"⚠ no order on the Commitments tab has that reference",IF(AND($E200&lt;&gt;"",SUMIFS(Invoices!$F$5:$F$304,Invoices!$E$5:$E$304,$E200)&gt;SUMIFS(Commitments!$F$5:$F$204,Commitments!$B$5:$B$204,$E200)),"⚠ this order is over-invoiced — raise a variation or reject the invoice",IF(AND($J200="",TODAY()-$A200&gt;60),"⚠ unpaid after 60 days",IF($E200="","no order reference — it cannot be matched","")))))))</f>
        <v/>
      </c>
    </row>
    <row r="201">
      <c r="A201" s="16" t="n"/>
      <c r="B201" s="10" t="n"/>
      <c r="C201" s="10" t="n"/>
      <c r="D201" s="10" t="n"/>
      <c r="E201" s="10" t="n"/>
      <c r="F201" s="11" t="n"/>
      <c r="G201" s="11" t="n"/>
      <c r="H201" s="12">
        <f>IF($A201="","",$F201+$G201)</f>
        <v/>
      </c>
      <c r="I201" s="10" t="n"/>
      <c r="J201" s="16" t="n"/>
      <c r="K201" s="17">
        <f>IF($A201="","",IF($J201&lt;&gt;"","",TODAY()-$A201))</f>
        <v/>
      </c>
      <c r="L201" s="15">
        <f>IF($A201="","",IF(COUNTIF(Costs!$A$5:$A$204,$D201)=0,"⚠ this cost line is not on the Costs tab",IF($F201&lt;=0,"⚠ net amount is missing",IF(AND($E201&lt;&gt;"",COUNTIF(Commitments!$B$5:$B$204,$E201)=0),"⚠ no order on the Commitments tab has that reference",IF(AND($E201&lt;&gt;"",SUMIFS(Invoices!$F$5:$F$304,Invoices!$E$5:$E$304,$E201)&gt;SUMIFS(Commitments!$F$5:$F$204,Commitments!$B$5:$B$204,$E201)),"⚠ this order is over-invoiced — raise a variation or reject the invoice",IF(AND($J201="",TODAY()-$A201&gt;60),"⚠ unpaid after 60 days",IF($E201="","no order reference — it cannot be matched","")))))))</f>
        <v/>
      </c>
    </row>
    <row r="202">
      <c r="A202" s="16" t="n"/>
      <c r="B202" s="10" t="n"/>
      <c r="C202" s="10" t="n"/>
      <c r="D202" s="10" t="n"/>
      <c r="E202" s="10" t="n"/>
      <c r="F202" s="11" t="n"/>
      <c r="G202" s="11" t="n"/>
      <c r="H202" s="12">
        <f>IF($A202="","",$F202+$G202)</f>
        <v/>
      </c>
      <c r="I202" s="10" t="n"/>
      <c r="J202" s="16" t="n"/>
      <c r="K202" s="17">
        <f>IF($A202="","",IF($J202&lt;&gt;"","",TODAY()-$A202))</f>
        <v/>
      </c>
      <c r="L202" s="15">
        <f>IF($A202="","",IF(COUNTIF(Costs!$A$5:$A$204,$D202)=0,"⚠ this cost line is not on the Costs tab",IF($F202&lt;=0,"⚠ net amount is missing",IF(AND($E202&lt;&gt;"",COUNTIF(Commitments!$B$5:$B$204,$E202)=0),"⚠ no order on the Commitments tab has that reference",IF(AND($E202&lt;&gt;"",SUMIFS(Invoices!$F$5:$F$304,Invoices!$E$5:$E$304,$E202)&gt;SUMIFS(Commitments!$F$5:$F$204,Commitments!$B$5:$B$204,$E202)),"⚠ this order is over-invoiced — raise a variation or reject the invoice",IF(AND($J202="",TODAY()-$A202&gt;60),"⚠ unpaid after 60 days",IF($E202="","no order reference — it cannot be matched","")))))))</f>
        <v/>
      </c>
    </row>
    <row r="203">
      <c r="A203" s="16" t="n"/>
      <c r="B203" s="10" t="n"/>
      <c r="C203" s="10" t="n"/>
      <c r="D203" s="10" t="n"/>
      <c r="E203" s="10" t="n"/>
      <c r="F203" s="11" t="n"/>
      <c r="G203" s="11" t="n"/>
      <c r="H203" s="12">
        <f>IF($A203="","",$F203+$G203)</f>
        <v/>
      </c>
      <c r="I203" s="10" t="n"/>
      <c r="J203" s="16" t="n"/>
      <c r="K203" s="17">
        <f>IF($A203="","",IF($J203&lt;&gt;"","",TODAY()-$A203))</f>
        <v/>
      </c>
      <c r="L203" s="15">
        <f>IF($A203="","",IF(COUNTIF(Costs!$A$5:$A$204,$D203)=0,"⚠ this cost line is not on the Costs tab",IF($F203&lt;=0,"⚠ net amount is missing",IF(AND($E203&lt;&gt;"",COUNTIF(Commitments!$B$5:$B$204,$E203)=0),"⚠ no order on the Commitments tab has that reference",IF(AND($E203&lt;&gt;"",SUMIFS(Invoices!$F$5:$F$304,Invoices!$E$5:$E$304,$E203)&gt;SUMIFS(Commitments!$F$5:$F$204,Commitments!$B$5:$B$204,$E203)),"⚠ this order is over-invoiced — raise a variation or reject the invoice",IF(AND($J203="",TODAY()-$A203&gt;60),"⚠ unpaid after 60 days",IF($E203="","no order reference — it cannot be matched","")))))))</f>
        <v/>
      </c>
    </row>
    <row r="204">
      <c r="A204" s="16" t="n"/>
      <c r="B204" s="10" t="n"/>
      <c r="C204" s="10" t="n"/>
      <c r="D204" s="10" t="n"/>
      <c r="E204" s="10" t="n"/>
      <c r="F204" s="11" t="n"/>
      <c r="G204" s="11" t="n"/>
      <c r="H204" s="12">
        <f>IF($A204="","",$F204+$G204)</f>
        <v/>
      </c>
      <c r="I204" s="10" t="n"/>
      <c r="J204" s="16" t="n"/>
      <c r="K204" s="17">
        <f>IF($A204="","",IF($J204&lt;&gt;"","",TODAY()-$A204))</f>
        <v/>
      </c>
      <c r="L204" s="15">
        <f>IF($A204="","",IF(COUNTIF(Costs!$A$5:$A$204,$D204)=0,"⚠ this cost line is not on the Costs tab",IF($F204&lt;=0,"⚠ net amount is missing",IF(AND($E204&lt;&gt;"",COUNTIF(Commitments!$B$5:$B$204,$E204)=0),"⚠ no order on the Commitments tab has that reference",IF(AND($E204&lt;&gt;"",SUMIFS(Invoices!$F$5:$F$304,Invoices!$E$5:$E$304,$E204)&gt;SUMIFS(Commitments!$F$5:$F$204,Commitments!$B$5:$B$204,$E204)),"⚠ this order is over-invoiced — raise a variation or reject the invoice",IF(AND($J204="",TODAY()-$A204&gt;60),"⚠ unpaid after 60 days",IF($E204="","no order reference — it cannot be matched","")))))))</f>
        <v/>
      </c>
    </row>
    <row r="205">
      <c r="A205" s="16" t="n"/>
      <c r="B205" s="10" t="n"/>
      <c r="C205" s="10" t="n"/>
      <c r="D205" s="10" t="n"/>
      <c r="E205" s="10" t="n"/>
      <c r="F205" s="11" t="n"/>
      <c r="G205" s="11" t="n"/>
      <c r="H205" s="12">
        <f>IF($A205="","",$F205+$G205)</f>
        <v/>
      </c>
      <c r="I205" s="10" t="n"/>
      <c r="J205" s="16" t="n"/>
      <c r="K205" s="17">
        <f>IF($A205="","",IF($J205&lt;&gt;"","",TODAY()-$A205))</f>
        <v/>
      </c>
      <c r="L205" s="15">
        <f>IF($A205="","",IF(COUNTIF(Costs!$A$5:$A$204,$D205)=0,"⚠ this cost line is not on the Costs tab",IF($F205&lt;=0,"⚠ net amount is missing",IF(AND($E205&lt;&gt;"",COUNTIF(Commitments!$B$5:$B$204,$E205)=0),"⚠ no order on the Commitments tab has that reference",IF(AND($E205&lt;&gt;"",SUMIFS(Invoices!$F$5:$F$304,Invoices!$E$5:$E$304,$E205)&gt;SUMIFS(Commitments!$F$5:$F$204,Commitments!$B$5:$B$204,$E205)),"⚠ this order is over-invoiced — raise a variation or reject the invoice",IF(AND($J205="",TODAY()-$A205&gt;60),"⚠ unpaid after 60 days",IF($E205="","no order reference — it cannot be matched","")))))))</f>
        <v/>
      </c>
    </row>
    <row r="206">
      <c r="A206" s="16" t="n"/>
      <c r="B206" s="10" t="n"/>
      <c r="C206" s="10" t="n"/>
      <c r="D206" s="10" t="n"/>
      <c r="E206" s="10" t="n"/>
      <c r="F206" s="11" t="n"/>
      <c r="G206" s="11" t="n"/>
      <c r="H206" s="12">
        <f>IF($A206="","",$F206+$G206)</f>
        <v/>
      </c>
      <c r="I206" s="10" t="n"/>
      <c r="J206" s="16" t="n"/>
      <c r="K206" s="17">
        <f>IF($A206="","",IF($J206&lt;&gt;"","",TODAY()-$A206))</f>
        <v/>
      </c>
      <c r="L206" s="15">
        <f>IF($A206="","",IF(COUNTIF(Costs!$A$5:$A$204,$D206)=0,"⚠ this cost line is not on the Costs tab",IF($F206&lt;=0,"⚠ net amount is missing",IF(AND($E206&lt;&gt;"",COUNTIF(Commitments!$B$5:$B$204,$E206)=0),"⚠ no order on the Commitments tab has that reference",IF(AND($E206&lt;&gt;"",SUMIFS(Invoices!$F$5:$F$304,Invoices!$E$5:$E$304,$E206)&gt;SUMIFS(Commitments!$F$5:$F$204,Commitments!$B$5:$B$204,$E206)),"⚠ this order is over-invoiced — raise a variation or reject the invoice",IF(AND($J206="",TODAY()-$A206&gt;60),"⚠ unpaid after 60 days",IF($E206="","no order reference — it cannot be matched","")))))))</f>
        <v/>
      </c>
    </row>
    <row r="207">
      <c r="A207" s="16" t="n"/>
      <c r="B207" s="10" t="n"/>
      <c r="C207" s="10" t="n"/>
      <c r="D207" s="10" t="n"/>
      <c r="E207" s="10" t="n"/>
      <c r="F207" s="11" t="n"/>
      <c r="G207" s="11" t="n"/>
      <c r="H207" s="12">
        <f>IF($A207="","",$F207+$G207)</f>
        <v/>
      </c>
      <c r="I207" s="10" t="n"/>
      <c r="J207" s="16" t="n"/>
      <c r="K207" s="17">
        <f>IF($A207="","",IF($J207&lt;&gt;"","",TODAY()-$A207))</f>
        <v/>
      </c>
      <c r="L207" s="15">
        <f>IF($A207="","",IF(COUNTIF(Costs!$A$5:$A$204,$D207)=0,"⚠ this cost line is not on the Costs tab",IF($F207&lt;=0,"⚠ net amount is missing",IF(AND($E207&lt;&gt;"",COUNTIF(Commitments!$B$5:$B$204,$E207)=0),"⚠ no order on the Commitments tab has that reference",IF(AND($E207&lt;&gt;"",SUMIFS(Invoices!$F$5:$F$304,Invoices!$E$5:$E$304,$E207)&gt;SUMIFS(Commitments!$F$5:$F$204,Commitments!$B$5:$B$204,$E207)),"⚠ this order is over-invoiced — raise a variation or reject the invoice",IF(AND($J207="",TODAY()-$A207&gt;60),"⚠ unpaid after 60 days",IF($E207="","no order reference — it cannot be matched","")))))))</f>
        <v/>
      </c>
    </row>
    <row r="208">
      <c r="A208" s="16" t="n"/>
      <c r="B208" s="10" t="n"/>
      <c r="C208" s="10" t="n"/>
      <c r="D208" s="10" t="n"/>
      <c r="E208" s="10" t="n"/>
      <c r="F208" s="11" t="n"/>
      <c r="G208" s="11" t="n"/>
      <c r="H208" s="12">
        <f>IF($A208="","",$F208+$G208)</f>
        <v/>
      </c>
      <c r="I208" s="10" t="n"/>
      <c r="J208" s="16" t="n"/>
      <c r="K208" s="17">
        <f>IF($A208="","",IF($J208&lt;&gt;"","",TODAY()-$A208))</f>
        <v/>
      </c>
      <c r="L208" s="15">
        <f>IF($A208="","",IF(COUNTIF(Costs!$A$5:$A$204,$D208)=0,"⚠ this cost line is not on the Costs tab",IF($F208&lt;=0,"⚠ net amount is missing",IF(AND($E208&lt;&gt;"",COUNTIF(Commitments!$B$5:$B$204,$E208)=0),"⚠ no order on the Commitments tab has that reference",IF(AND($E208&lt;&gt;"",SUMIFS(Invoices!$F$5:$F$304,Invoices!$E$5:$E$304,$E208)&gt;SUMIFS(Commitments!$F$5:$F$204,Commitments!$B$5:$B$204,$E208)),"⚠ this order is over-invoiced — raise a variation or reject the invoice",IF(AND($J208="",TODAY()-$A208&gt;60),"⚠ unpaid after 60 days",IF($E208="","no order reference — it cannot be matched","")))))))</f>
        <v/>
      </c>
    </row>
    <row r="209">
      <c r="A209" s="16" t="n"/>
      <c r="B209" s="10" t="n"/>
      <c r="C209" s="10" t="n"/>
      <c r="D209" s="10" t="n"/>
      <c r="E209" s="10" t="n"/>
      <c r="F209" s="11" t="n"/>
      <c r="G209" s="11" t="n"/>
      <c r="H209" s="12">
        <f>IF($A209="","",$F209+$G209)</f>
        <v/>
      </c>
      <c r="I209" s="10" t="n"/>
      <c r="J209" s="16" t="n"/>
      <c r="K209" s="17">
        <f>IF($A209="","",IF($J209&lt;&gt;"","",TODAY()-$A209))</f>
        <v/>
      </c>
      <c r="L209" s="15">
        <f>IF($A209="","",IF(COUNTIF(Costs!$A$5:$A$204,$D209)=0,"⚠ this cost line is not on the Costs tab",IF($F209&lt;=0,"⚠ net amount is missing",IF(AND($E209&lt;&gt;"",COUNTIF(Commitments!$B$5:$B$204,$E209)=0),"⚠ no order on the Commitments tab has that reference",IF(AND($E209&lt;&gt;"",SUMIFS(Invoices!$F$5:$F$304,Invoices!$E$5:$E$304,$E209)&gt;SUMIFS(Commitments!$F$5:$F$204,Commitments!$B$5:$B$204,$E209)),"⚠ this order is over-invoiced — raise a variation or reject the invoice",IF(AND($J209="",TODAY()-$A209&gt;60),"⚠ unpaid after 60 days",IF($E209="","no order reference — it cannot be matched","")))))))</f>
        <v/>
      </c>
    </row>
    <row r="210">
      <c r="A210" s="16" t="n"/>
      <c r="B210" s="10" t="n"/>
      <c r="C210" s="10" t="n"/>
      <c r="D210" s="10" t="n"/>
      <c r="E210" s="10" t="n"/>
      <c r="F210" s="11" t="n"/>
      <c r="G210" s="11" t="n"/>
      <c r="H210" s="12">
        <f>IF($A210="","",$F210+$G210)</f>
        <v/>
      </c>
      <c r="I210" s="10" t="n"/>
      <c r="J210" s="16" t="n"/>
      <c r="K210" s="17">
        <f>IF($A210="","",IF($J210&lt;&gt;"","",TODAY()-$A210))</f>
        <v/>
      </c>
      <c r="L210" s="15">
        <f>IF($A210="","",IF(COUNTIF(Costs!$A$5:$A$204,$D210)=0,"⚠ this cost line is not on the Costs tab",IF($F210&lt;=0,"⚠ net amount is missing",IF(AND($E210&lt;&gt;"",COUNTIF(Commitments!$B$5:$B$204,$E210)=0),"⚠ no order on the Commitments tab has that reference",IF(AND($E210&lt;&gt;"",SUMIFS(Invoices!$F$5:$F$304,Invoices!$E$5:$E$304,$E210)&gt;SUMIFS(Commitments!$F$5:$F$204,Commitments!$B$5:$B$204,$E210)),"⚠ this order is over-invoiced — raise a variation or reject the invoice",IF(AND($J210="",TODAY()-$A210&gt;60),"⚠ unpaid after 60 days",IF($E210="","no order reference — it cannot be matched","")))))))</f>
        <v/>
      </c>
    </row>
    <row r="211">
      <c r="A211" s="16" t="n"/>
      <c r="B211" s="10" t="n"/>
      <c r="C211" s="10" t="n"/>
      <c r="D211" s="10" t="n"/>
      <c r="E211" s="10" t="n"/>
      <c r="F211" s="11" t="n"/>
      <c r="G211" s="11" t="n"/>
      <c r="H211" s="12">
        <f>IF($A211="","",$F211+$G211)</f>
        <v/>
      </c>
      <c r="I211" s="10" t="n"/>
      <c r="J211" s="16" t="n"/>
      <c r="K211" s="17">
        <f>IF($A211="","",IF($J211&lt;&gt;"","",TODAY()-$A211))</f>
        <v/>
      </c>
      <c r="L211" s="15">
        <f>IF($A211="","",IF(COUNTIF(Costs!$A$5:$A$204,$D211)=0,"⚠ this cost line is not on the Costs tab",IF($F211&lt;=0,"⚠ net amount is missing",IF(AND($E211&lt;&gt;"",COUNTIF(Commitments!$B$5:$B$204,$E211)=0),"⚠ no order on the Commitments tab has that reference",IF(AND($E211&lt;&gt;"",SUMIFS(Invoices!$F$5:$F$304,Invoices!$E$5:$E$304,$E211)&gt;SUMIFS(Commitments!$F$5:$F$204,Commitments!$B$5:$B$204,$E211)),"⚠ this order is over-invoiced — raise a variation or reject the invoice",IF(AND($J211="",TODAY()-$A211&gt;60),"⚠ unpaid after 60 days",IF($E211="","no order reference — it cannot be matched","")))))))</f>
        <v/>
      </c>
    </row>
    <row r="212">
      <c r="A212" s="16" t="n"/>
      <c r="B212" s="10" t="n"/>
      <c r="C212" s="10" t="n"/>
      <c r="D212" s="10" t="n"/>
      <c r="E212" s="10" t="n"/>
      <c r="F212" s="11" t="n"/>
      <c r="G212" s="11" t="n"/>
      <c r="H212" s="12">
        <f>IF($A212="","",$F212+$G212)</f>
        <v/>
      </c>
      <c r="I212" s="10" t="n"/>
      <c r="J212" s="16" t="n"/>
      <c r="K212" s="17">
        <f>IF($A212="","",IF($J212&lt;&gt;"","",TODAY()-$A212))</f>
        <v/>
      </c>
      <c r="L212" s="15">
        <f>IF($A212="","",IF(COUNTIF(Costs!$A$5:$A$204,$D212)=0,"⚠ this cost line is not on the Costs tab",IF($F212&lt;=0,"⚠ net amount is missing",IF(AND($E212&lt;&gt;"",COUNTIF(Commitments!$B$5:$B$204,$E212)=0),"⚠ no order on the Commitments tab has that reference",IF(AND($E212&lt;&gt;"",SUMIFS(Invoices!$F$5:$F$304,Invoices!$E$5:$E$304,$E212)&gt;SUMIFS(Commitments!$F$5:$F$204,Commitments!$B$5:$B$204,$E212)),"⚠ this order is over-invoiced — raise a variation or reject the invoice",IF(AND($J212="",TODAY()-$A212&gt;60),"⚠ unpaid after 60 days",IF($E212="","no order reference — it cannot be matched","")))))))</f>
        <v/>
      </c>
    </row>
    <row r="213">
      <c r="A213" s="16" t="n"/>
      <c r="B213" s="10" t="n"/>
      <c r="C213" s="10" t="n"/>
      <c r="D213" s="10" t="n"/>
      <c r="E213" s="10" t="n"/>
      <c r="F213" s="11" t="n"/>
      <c r="G213" s="11" t="n"/>
      <c r="H213" s="12">
        <f>IF($A213="","",$F213+$G213)</f>
        <v/>
      </c>
      <c r="I213" s="10" t="n"/>
      <c r="J213" s="16" t="n"/>
      <c r="K213" s="17">
        <f>IF($A213="","",IF($J213&lt;&gt;"","",TODAY()-$A213))</f>
        <v/>
      </c>
      <c r="L213" s="15">
        <f>IF($A213="","",IF(COUNTIF(Costs!$A$5:$A$204,$D213)=0,"⚠ this cost line is not on the Costs tab",IF($F213&lt;=0,"⚠ net amount is missing",IF(AND($E213&lt;&gt;"",COUNTIF(Commitments!$B$5:$B$204,$E213)=0),"⚠ no order on the Commitments tab has that reference",IF(AND($E213&lt;&gt;"",SUMIFS(Invoices!$F$5:$F$304,Invoices!$E$5:$E$304,$E213)&gt;SUMIFS(Commitments!$F$5:$F$204,Commitments!$B$5:$B$204,$E213)),"⚠ this order is over-invoiced — raise a variation or reject the invoice",IF(AND($J213="",TODAY()-$A213&gt;60),"⚠ unpaid after 60 days",IF($E213="","no order reference — it cannot be matched","")))))))</f>
        <v/>
      </c>
    </row>
    <row r="214">
      <c r="A214" s="16" t="n"/>
      <c r="B214" s="10" t="n"/>
      <c r="C214" s="10" t="n"/>
      <c r="D214" s="10" t="n"/>
      <c r="E214" s="10" t="n"/>
      <c r="F214" s="11" t="n"/>
      <c r="G214" s="11" t="n"/>
      <c r="H214" s="12">
        <f>IF($A214="","",$F214+$G214)</f>
        <v/>
      </c>
      <c r="I214" s="10" t="n"/>
      <c r="J214" s="16" t="n"/>
      <c r="K214" s="17">
        <f>IF($A214="","",IF($J214&lt;&gt;"","",TODAY()-$A214))</f>
        <v/>
      </c>
      <c r="L214" s="15">
        <f>IF($A214="","",IF(COUNTIF(Costs!$A$5:$A$204,$D214)=0,"⚠ this cost line is not on the Costs tab",IF($F214&lt;=0,"⚠ net amount is missing",IF(AND($E214&lt;&gt;"",COUNTIF(Commitments!$B$5:$B$204,$E214)=0),"⚠ no order on the Commitments tab has that reference",IF(AND($E214&lt;&gt;"",SUMIFS(Invoices!$F$5:$F$304,Invoices!$E$5:$E$304,$E214)&gt;SUMIFS(Commitments!$F$5:$F$204,Commitments!$B$5:$B$204,$E214)),"⚠ this order is over-invoiced — raise a variation or reject the invoice",IF(AND($J214="",TODAY()-$A214&gt;60),"⚠ unpaid after 60 days",IF($E214="","no order reference — it cannot be matched","")))))))</f>
        <v/>
      </c>
    </row>
    <row r="215">
      <c r="A215" s="16" t="n"/>
      <c r="B215" s="10" t="n"/>
      <c r="C215" s="10" t="n"/>
      <c r="D215" s="10" t="n"/>
      <c r="E215" s="10" t="n"/>
      <c r="F215" s="11" t="n"/>
      <c r="G215" s="11" t="n"/>
      <c r="H215" s="12">
        <f>IF($A215="","",$F215+$G215)</f>
        <v/>
      </c>
      <c r="I215" s="10" t="n"/>
      <c r="J215" s="16" t="n"/>
      <c r="K215" s="17">
        <f>IF($A215="","",IF($J215&lt;&gt;"","",TODAY()-$A215))</f>
        <v/>
      </c>
      <c r="L215" s="15">
        <f>IF($A215="","",IF(COUNTIF(Costs!$A$5:$A$204,$D215)=0,"⚠ this cost line is not on the Costs tab",IF($F215&lt;=0,"⚠ net amount is missing",IF(AND($E215&lt;&gt;"",COUNTIF(Commitments!$B$5:$B$204,$E215)=0),"⚠ no order on the Commitments tab has that reference",IF(AND($E215&lt;&gt;"",SUMIFS(Invoices!$F$5:$F$304,Invoices!$E$5:$E$304,$E215)&gt;SUMIFS(Commitments!$F$5:$F$204,Commitments!$B$5:$B$204,$E215)),"⚠ this order is over-invoiced — raise a variation or reject the invoice",IF(AND($J215="",TODAY()-$A215&gt;60),"⚠ unpaid after 60 days",IF($E215="","no order reference — it cannot be matched","")))))))</f>
        <v/>
      </c>
    </row>
    <row r="216">
      <c r="A216" s="16" t="n"/>
      <c r="B216" s="10" t="n"/>
      <c r="C216" s="10" t="n"/>
      <c r="D216" s="10" t="n"/>
      <c r="E216" s="10" t="n"/>
      <c r="F216" s="11" t="n"/>
      <c r="G216" s="11" t="n"/>
      <c r="H216" s="12">
        <f>IF($A216="","",$F216+$G216)</f>
        <v/>
      </c>
      <c r="I216" s="10" t="n"/>
      <c r="J216" s="16" t="n"/>
      <c r="K216" s="17">
        <f>IF($A216="","",IF($J216&lt;&gt;"","",TODAY()-$A216))</f>
        <v/>
      </c>
      <c r="L216" s="15">
        <f>IF($A216="","",IF(COUNTIF(Costs!$A$5:$A$204,$D216)=0,"⚠ this cost line is not on the Costs tab",IF($F216&lt;=0,"⚠ net amount is missing",IF(AND($E216&lt;&gt;"",COUNTIF(Commitments!$B$5:$B$204,$E216)=0),"⚠ no order on the Commitments tab has that reference",IF(AND($E216&lt;&gt;"",SUMIFS(Invoices!$F$5:$F$304,Invoices!$E$5:$E$304,$E216)&gt;SUMIFS(Commitments!$F$5:$F$204,Commitments!$B$5:$B$204,$E216)),"⚠ this order is over-invoiced — raise a variation or reject the invoice",IF(AND($J216="",TODAY()-$A216&gt;60),"⚠ unpaid after 60 days",IF($E216="","no order reference — it cannot be matched","")))))))</f>
        <v/>
      </c>
    </row>
    <row r="217">
      <c r="A217" s="16" t="n"/>
      <c r="B217" s="10" t="n"/>
      <c r="C217" s="10" t="n"/>
      <c r="D217" s="10" t="n"/>
      <c r="E217" s="10" t="n"/>
      <c r="F217" s="11" t="n"/>
      <c r="G217" s="11" t="n"/>
      <c r="H217" s="12">
        <f>IF($A217="","",$F217+$G217)</f>
        <v/>
      </c>
      <c r="I217" s="10" t="n"/>
      <c r="J217" s="16" t="n"/>
      <c r="K217" s="17">
        <f>IF($A217="","",IF($J217&lt;&gt;"","",TODAY()-$A217))</f>
        <v/>
      </c>
      <c r="L217" s="15">
        <f>IF($A217="","",IF(COUNTIF(Costs!$A$5:$A$204,$D217)=0,"⚠ this cost line is not on the Costs tab",IF($F217&lt;=0,"⚠ net amount is missing",IF(AND($E217&lt;&gt;"",COUNTIF(Commitments!$B$5:$B$204,$E217)=0),"⚠ no order on the Commitments tab has that reference",IF(AND($E217&lt;&gt;"",SUMIFS(Invoices!$F$5:$F$304,Invoices!$E$5:$E$304,$E217)&gt;SUMIFS(Commitments!$F$5:$F$204,Commitments!$B$5:$B$204,$E217)),"⚠ this order is over-invoiced — raise a variation or reject the invoice",IF(AND($J217="",TODAY()-$A217&gt;60),"⚠ unpaid after 60 days",IF($E217="","no order reference — it cannot be matched","")))))))</f>
        <v/>
      </c>
    </row>
    <row r="218">
      <c r="A218" s="16" t="n"/>
      <c r="B218" s="10" t="n"/>
      <c r="C218" s="10" t="n"/>
      <c r="D218" s="10" t="n"/>
      <c r="E218" s="10" t="n"/>
      <c r="F218" s="11" t="n"/>
      <c r="G218" s="11" t="n"/>
      <c r="H218" s="12">
        <f>IF($A218="","",$F218+$G218)</f>
        <v/>
      </c>
      <c r="I218" s="10" t="n"/>
      <c r="J218" s="16" t="n"/>
      <c r="K218" s="17">
        <f>IF($A218="","",IF($J218&lt;&gt;"","",TODAY()-$A218))</f>
        <v/>
      </c>
      <c r="L218" s="15">
        <f>IF($A218="","",IF(COUNTIF(Costs!$A$5:$A$204,$D218)=0,"⚠ this cost line is not on the Costs tab",IF($F218&lt;=0,"⚠ net amount is missing",IF(AND($E218&lt;&gt;"",COUNTIF(Commitments!$B$5:$B$204,$E218)=0),"⚠ no order on the Commitments tab has that reference",IF(AND($E218&lt;&gt;"",SUMIFS(Invoices!$F$5:$F$304,Invoices!$E$5:$E$304,$E218)&gt;SUMIFS(Commitments!$F$5:$F$204,Commitments!$B$5:$B$204,$E218)),"⚠ this order is over-invoiced — raise a variation or reject the invoice",IF(AND($J218="",TODAY()-$A218&gt;60),"⚠ unpaid after 60 days",IF($E218="","no order reference — it cannot be matched","")))))))</f>
        <v/>
      </c>
    </row>
    <row r="219">
      <c r="A219" s="16" t="n"/>
      <c r="B219" s="10" t="n"/>
      <c r="C219" s="10" t="n"/>
      <c r="D219" s="10" t="n"/>
      <c r="E219" s="10" t="n"/>
      <c r="F219" s="11" t="n"/>
      <c r="G219" s="11" t="n"/>
      <c r="H219" s="12">
        <f>IF($A219="","",$F219+$G219)</f>
        <v/>
      </c>
      <c r="I219" s="10" t="n"/>
      <c r="J219" s="16" t="n"/>
      <c r="K219" s="17">
        <f>IF($A219="","",IF($J219&lt;&gt;"","",TODAY()-$A219))</f>
        <v/>
      </c>
      <c r="L219" s="15">
        <f>IF($A219="","",IF(COUNTIF(Costs!$A$5:$A$204,$D219)=0,"⚠ this cost line is not on the Costs tab",IF($F219&lt;=0,"⚠ net amount is missing",IF(AND($E219&lt;&gt;"",COUNTIF(Commitments!$B$5:$B$204,$E219)=0),"⚠ no order on the Commitments tab has that reference",IF(AND($E219&lt;&gt;"",SUMIFS(Invoices!$F$5:$F$304,Invoices!$E$5:$E$304,$E219)&gt;SUMIFS(Commitments!$F$5:$F$204,Commitments!$B$5:$B$204,$E219)),"⚠ this order is over-invoiced — raise a variation or reject the invoice",IF(AND($J219="",TODAY()-$A219&gt;60),"⚠ unpaid after 60 days",IF($E219="","no order reference — it cannot be matched","")))))))</f>
        <v/>
      </c>
    </row>
    <row r="220">
      <c r="A220" s="16" t="n"/>
      <c r="B220" s="10" t="n"/>
      <c r="C220" s="10" t="n"/>
      <c r="D220" s="10" t="n"/>
      <c r="E220" s="10" t="n"/>
      <c r="F220" s="11" t="n"/>
      <c r="G220" s="11" t="n"/>
      <c r="H220" s="12">
        <f>IF($A220="","",$F220+$G220)</f>
        <v/>
      </c>
      <c r="I220" s="10" t="n"/>
      <c r="J220" s="16" t="n"/>
      <c r="K220" s="17">
        <f>IF($A220="","",IF($J220&lt;&gt;"","",TODAY()-$A220))</f>
        <v/>
      </c>
      <c r="L220" s="15">
        <f>IF($A220="","",IF(COUNTIF(Costs!$A$5:$A$204,$D220)=0,"⚠ this cost line is not on the Costs tab",IF($F220&lt;=0,"⚠ net amount is missing",IF(AND($E220&lt;&gt;"",COUNTIF(Commitments!$B$5:$B$204,$E220)=0),"⚠ no order on the Commitments tab has that reference",IF(AND($E220&lt;&gt;"",SUMIFS(Invoices!$F$5:$F$304,Invoices!$E$5:$E$304,$E220)&gt;SUMIFS(Commitments!$F$5:$F$204,Commitments!$B$5:$B$204,$E220)),"⚠ this order is over-invoiced — raise a variation or reject the invoice",IF(AND($J220="",TODAY()-$A220&gt;60),"⚠ unpaid after 60 days",IF($E220="","no order reference — it cannot be matched","")))))))</f>
        <v/>
      </c>
    </row>
    <row r="221">
      <c r="A221" s="16" t="n"/>
      <c r="B221" s="10" t="n"/>
      <c r="C221" s="10" t="n"/>
      <c r="D221" s="10" t="n"/>
      <c r="E221" s="10" t="n"/>
      <c r="F221" s="11" t="n"/>
      <c r="G221" s="11" t="n"/>
      <c r="H221" s="12">
        <f>IF($A221="","",$F221+$G221)</f>
        <v/>
      </c>
      <c r="I221" s="10" t="n"/>
      <c r="J221" s="16" t="n"/>
      <c r="K221" s="17">
        <f>IF($A221="","",IF($J221&lt;&gt;"","",TODAY()-$A221))</f>
        <v/>
      </c>
      <c r="L221" s="15">
        <f>IF($A221="","",IF(COUNTIF(Costs!$A$5:$A$204,$D221)=0,"⚠ this cost line is not on the Costs tab",IF($F221&lt;=0,"⚠ net amount is missing",IF(AND($E221&lt;&gt;"",COUNTIF(Commitments!$B$5:$B$204,$E221)=0),"⚠ no order on the Commitments tab has that reference",IF(AND($E221&lt;&gt;"",SUMIFS(Invoices!$F$5:$F$304,Invoices!$E$5:$E$304,$E221)&gt;SUMIFS(Commitments!$F$5:$F$204,Commitments!$B$5:$B$204,$E221)),"⚠ this order is over-invoiced — raise a variation or reject the invoice",IF(AND($J221="",TODAY()-$A221&gt;60),"⚠ unpaid after 60 days",IF($E221="","no order reference — it cannot be matched","")))))))</f>
        <v/>
      </c>
    </row>
    <row r="222">
      <c r="A222" s="16" t="n"/>
      <c r="B222" s="10" t="n"/>
      <c r="C222" s="10" t="n"/>
      <c r="D222" s="10" t="n"/>
      <c r="E222" s="10" t="n"/>
      <c r="F222" s="11" t="n"/>
      <c r="G222" s="11" t="n"/>
      <c r="H222" s="12">
        <f>IF($A222="","",$F222+$G222)</f>
        <v/>
      </c>
      <c r="I222" s="10" t="n"/>
      <c r="J222" s="16" t="n"/>
      <c r="K222" s="17">
        <f>IF($A222="","",IF($J222&lt;&gt;"","",TODAY()-$A222))</f>
        <v/>
      </c>
      <c r="L222" s="15">
        <f>IF($A222="","",IF(COUNTIF(Costs!$A$5:$A$204,$D222)=0,"⚠ this cost line is not on the Costs tab",IF($F222&lt;=0,"⚠ net amount is missing",IF(AND($E222&lt;&gt;"",COUNTIF(Commitments!$B$5:$B$204,$E222)=0),"⚠ no order on the Commitments tab has that reference",IF(AND($E222&lt;&gt;"",SUMIFS(Invoices!$F$5:$F$304,Invoices!$E$5:$E$304,$E222)&gt;SUMIFS(Commitments!$F$5:$F$204,Commitments!$B$5:$B$204,$E222)),"⚠ this order is over-invoiced — raise a variation or reject the invoice",IF(AND($J222="",TODAY()-$A222&gt;60),"⚠ unpaid after 60 days",IF($E222="","no order reference — it cannot be matched","")))))))</f>
        <v/>
      </c>
    </row>
    <row r="223">
      <c r="A223" s="16" t="n"/>
      <c r="B223" s="10" t="n"/>
      <c r="C223" s="10" t="n"/>
      <c r="D223" s="10" t="n"/>
      <c r="E223" s="10" t="n"/>
      <c r="F223" s="11" t="n"/>
      <c r="G223" s="11" t="n"/>
      <c r="H223" s="12">
        <f>IF($A223="","",$F223+$G223)</f>
        <v/>
      </c>
      <c r="I223" s="10" t="n"/>
      <c r="J223" s="16" t="n"/>
      <c r="K223" s="17">
        <f>IF($A223="","",IF($J223&lt;&gt;"","",TODAY()-$A223))</f>
        <v/>
      </c>
      <c r="L223" s="15">
        <f>IF($A223="","",IF(COUNTIF(Costs!$A$5:$A$204,$D223)=0,"⚠ this cost line is not on the Costs tab",IF($F223&lt;=0,"⚠ net amount is missing",IF(AND($E223&lt;&gt;"",COUNTIF(Commitments!$B$5:$B$204,$E223)=0),"⚠ no order on the Commitments tab has that reference",IF(AND($E223&lt;&gt;"",SUMIFS(Invoices!$F$5:$F$304,Invoices!$E$5:$E$304,$E223)&gt;SUMIFS(Commitments!$F$5:$F$204,Commitments!$B$5:$B$204,$E223)),"⚠ this order is over-invoiced — raise a variation or reject the invoice",IF(AND($J223="",TODAY()-$A223&gt;60),"⚠ unpaid after 60 days",IF($E223="","no order reference — it cannot be matched","")))))))</f>
        <v/>
      </c>
    </row>
    <row r="224">
      <c r="A224" s="16" t="n"/>
      <c r="B224" s="10" t="n"/>
      <c r="C224" s="10" t="n"/>
      <c r="D224" s="10" t="n"/>
      <c r="E224" s="10" t="n"/>
      <c r="F224" s="11" t="n"/>
      <c r="G224" s="11" t="n"/>
      <c r="H224" s="12">
        <f>IF($A224="","",$F224+$G224)</f>
        <v/>
      </c>
      <c r="I224" s="10" t="n"/>
      <c r="J224" s="16" t="n"/>
      <c r="K224" s="17">
        <f>IF($A224="","",IF($J224&lt;&gt;"","",TODAY()-$A224))</f>
        <v/>
      </c>
      <c r="L224" s="15">
        <f>IF($A224="","",IF(COUNTIF(Costs!$A$5:$A$204,$D224)=0,"⚠ this cost line is not on the Costs tab",IF($F224&lt;=0,"⚠ net amount is missing",IF(AND($E224&lt;&gt;"",COUNTIF(Commitments!$B$5:$B$204,$E224)=0),"⚠ no order on the Commitments tab has that reference",IF(AND($E224&lt;&gt;"",SUMIFS(Invoices!$F$5:$F$304,Invoices!$E$5:$E$304,$E224)&gt;SUMIFS(Commitments!$F$5:$F$204,Commitments!$B$5:$B$204,$E224)),"⚠ this order is over-invoiced — raise a variation or reject the invoice",IF(AND($J224="",TODAY()-$A224&gt;60),"⚠ unpaid after 60 days",IF($E224="","no order reference — it cannot be matched","")))))))</f>
        <v/>
      </c>
    </row>
    <row r="225">
      <c r="A225" s="16" t="n"/>
      <c r="B225" s="10" t="n"/>
      <c r="C225" s="10" t="n"/>
      <c r="D225" s="10" t="n"/>
      <c r="E225" s="10" t="n"/>
      <c r="F225" s="11" t="n"/>
      <c r="G225" s="11" t="n"/>
      <c r="H225" s="12">
        <f>IF($A225="","",$F225+$G225)</f>
        <v/>
      </c>
      <c r="I225" s="10" t="n"/>
      <c r="J225" s="16" t="n"/>
      <c r="K225" s="17">
        <f>IF($A225="","",IF($J225&lt;&gt;"","",TODAY()-$A225))</f>
        <v/>
      </c>
      <c r="L225" s="15">
        <f>IF($A225="","",IF(COUNTIF(Costs!$A$5:$A$204,$D225)=0,"⚠ this cost line is not on the Costs tab",IF($F225&lt;=0,"⚠ net amount is missing",IF(AND($E225&lt;&gt;"",COUNTIF(Commitments!$B$5:$B$204,$E225)=0),"⚠ no order on the Commitments tab has that reference",IF(AND($E225&lt;&gt;"",SUMIFS(Invoices!$F$5:$F$304,Invoices!$E$5:$E$304,$E225)&gt;SUMIFS(Commitments!$F$5:$F$204,Commitments!$B$5:$B$204,$E225)),"⚠ this order is over-invoiced — raise a variation or reject the invoice",IF(AND($J225="",TODAY()-$A225&gt;60),"⚠ unpaid after 60 days",IF($E225="","no order reference — it cannot be matched","")))))))</f>
        <v/>
      </c>
    </row>
    <row r="226">
      <c r="A226" s="16" t="n"/>
      <c r="B226" s="10" t="n"/>
      <c r="C226" s="10" t="n"/>
      <c r="D226" s="10" t="n"/>
      <c r="E226" s="10" t="n"/>
      <c r="F226" s="11" t="n"/>
      <c r="G226" s="11" t="n"/>
      <c r="H226" s="12">
        <f>IF($A226="","",$F226+$G226)</f>
        <v/>
      </c>
      <c r="I226" s="10" t="n"/>
      <c r="J226" s="16" t="n"/>
      <c r="K226" s="17">
        <f>IF($A226="","",IF($J226&lt;&gt;"","",TODAY()-$A226))</f>
        <v/>
      </c>
      <c r="L226" s="15">
        <f>IF($A226="","",IF(COUNTIF(Costs!$A$5:$A$204,$D226)=0,"⚠ this cost line is not on the Costs tab",IF($F226&lt;=0,"⚠ net amount is missing",IF(AND($E226&lt;&gt;"",COUNTIF(Commitments!$B$5:$B$204,$E226)=0),"⚠ no order on the Commitments tab has that reference",IF(AND($E226&lt;&gt;"",SUMIFS(Invoices!$F$5:$F$304,Invoices!$E$5:$E$304,$E226)&gt;SUMIFS(Commitments!$F$5:$F$204,Commitments!$B$5:$B$204,$E226)),"⚠ this order is over-invoiced — raise a variation or reject the invoice",IF(AND($J226="",TODAY()-$A226&gt;60),"⚠ unpaid after 60 days",IF($E226="","no order reference — it cannot be matched","")))))))</f>
        <v/>
      </c>
    </row>
    <row r="227">
      <c r="A227" s="16" t="n"/>
      <c r="B227" s="10" t="n"/>
      <c r="C227" s="10" t="n"/>
      <c r="D227" s="10" t="n"/>
      <c r="E227" s="10" t="n"/>
      <c r="F227" s="11" t="n"/>
      <c r="G227" s="11" t="n"/>
      <c r="H227" s="12">
        <f>IF($A227="","",$F227+$G227)</f>
        <v/>
      </c>
      <c r="I227" s="10" t="n"/>
      <c r="J227" s="16" t="n"/>
      <c r="K227" s="17">
        <f>IF($A227="","",IF($J227&lt;&gt;"","",TODAY()-$A227))</f>
        <v/>
      </c>
      <c r="L227" s="15">
        <f>IF($A227="","",IF(COUNTIF(Costs!$A$5:$A$204,$D227)=0,"⚠ this cost line is not on the Costs tab",IF($F227&lt;=0,"⚠ net amount is missing",IF(AND($E227&lt;&gt;"",COUNTIF(Commitments!$B$5:$B$204,$E227)=0),"⚠ no order on the Commitments tab has that reference",IF(AND($E227&lt;&gt;"",SUMIFS(Invoices!$F$5:$F$304,Invoices!$E$5:$E$304,$E227)&gt;SUMIFS(Commitments!$F$5:$F$204,Commitments!$B$5:$B$204,$E227)),"⚠ this order is over-invoiced — raise a variation or reject the invoice",IF(AND($J227="",TODAY()-$A227&gt;60),"⚠ unpaid after 60 days",IF($E227="","no order reference — it cannot be matched","")))))))</f>
        <v/>
      </c>
    </row>
    <row r="228">
      <c r="A228" s="16" t="n"/>
      <c r="B228" s="10" t="n"/>
      <c r="C228" s="10" t="n"/>
      <c r="D228" s="10" t="n"/>
      <c r="E228" s="10" t="n"/>
      <c r="F228" s="11" t="n"/>
      <c r="G228" s="11" t="n"/>
      <c r="H228" s="12">
        <f>IF($A228="","",$F228+$G228)</f>
        <v/>
      </c>
      <c r="I228" s="10" t="n"/>
      <c r="J228" s="16" t="n"/>
      <c r="K228" s="17">
        <f>IF($A228="","",IF($J228&lt;&gt;"","",TODAY()-$A228))</f>
        <v/>
      </c>
      <c r="L228" s="15">
        <f>IF($A228="","",IF(COUNTIF(Costs!$A$5:$A$204,$D228)=0,"⚠ this cost line is not on the Costs tab",IF($F228&lt;=0,"⚠ net amount is missing",IF(AND($E228&lt;&gt;"",COUNTIF(Commitments!$B$5:$B$204,$E228)=0),"⚠ no order on the Commitments tab has that reference",IF(AND($E228&lt;&gt;"",SUMIFS(Invoices!$F$5:$F$304,Invoices!$E$5:$E$304,$E228)&gt;SUMIFS(Commitments!$F$5:$F$204,Commitments!$B$5:$B$204,$E228)),"⚠ this order is over-invoiced — raise a variation or reject the invoice",IF(AND($J228="",TODAY()-$A228&gt;60),"⚠ unpaid after 60 days",IF($E228="","no order reference — it cannot be matched","")))))))</f>
        <v/>
      </c>
    </row>
    <row r="229">
      <c r="A229" s="16" t="n"/>
      <c r="B229" s="10" t="n"/>
      <c r="C229" s="10" t="n"/>
      <c r="D229" s="10" t="n"/>
      <c r="E229" s="10" t="n"/>
      <c r="F229" s="11" t="n"/>
      <c r="G229" s="11" t="n"/>
      <c r="H229" s="12">
        <f>IF($A229="","",$F229+$G229)</f>
        <v/>
      </c>
      <c r="I229" s="10" t="n"/>
      <c r="J229" s="16" t="n"/>
      <c r="K229" s="17">
        <f>IF($A229="","",IF($J229&lt;&gt;"","",TODAY()-$A229))</f>
        <v/>
      </c>
      <c r="L229" s="15">
        <f>IF($A229="","",IF(COUNTIF(Costs!$A$5:$A$204,$D229)=0,"⚠ this cost line is not on the Costs tab",IF($F229&lt;=0,"⚠ net amount is missing",IF(AND($E229&lt;&gt;"",COUNTIF(Commitments!$B$5:$B$204,$E229)=0),"⚠ no order on the Commitments tab has that reference",IF(AND($E229&lt;&gt;"",SUMIFS(Invoices!$F$5:$F$304,Invoices!$E$5:$E$304,$E229)&gt;SUMIFS(Commitments!$F$5:$F$204,Commitments!$B$5:$B$204,$E229)),"⚠ this order is over-invoiced — raise a variation or reject the invoice",IF(AND($J229="",TODAY()-$A229&gt;60),"⚠ unpaid after 60 days",IF($E229="","no order reference — it cannot be matched","")))))))</f>
        <v/>
      </c>
    </row>
    <row r="230">
      <c r="A230" s="16" t="n"/>
      <c r="B230" s="10" t="n"/>
      <c r="C230" s="10" t="n"/>
      <c r="D230" s="10" t="n"/>
      <c r="E230" s="10" t="n"/>
      <c r="F230" s="11" t="n"/>
      <c r="G230" s="11" t="n"/>
      <c r="H230" s="12">
        <f>IF($A230="","",$F230+$G230)</f>
        <v/>
      </c>
      <c r="I230" s="10" t="n"/>
      <c r="J230" s="16" t="n"/>
      <c r="K230" s="17">
        <f>IF($A230="","",IF($J230&lt;&gt;"","",TODAY()-$A230))</f>
        <v/>
      </c>
      <c r="L230" s="15">
        <f>IF($A230="","",IF(COUNTIF(Costs!$A$5:$A$204,$D230)=0,"⚠ this cost line is not on the Costs tab",IF($F230&lt;=0,"⚠ net amount is missing",IF(AND($E230&lt;&gt;"",COUNTIF(Commitments!$B$5:$B$204,$E230)=0),"⚠ no order on the Commitments tab has that reference",IF(AND($E230&lt;&gt;"",SUMIFS(Invoices!$F$5:$F$304,Invoices!$E$5:$E$304,$E230)&gt;SUMIFS(Commitments!$F$5:$F$204,Commitments!$B$5:$B$204,$E230)),"⚠ this order is over-invoiced — raise a variation or reject the invoice",IF(AND($J230="",TODAY()-$A230&gt;60),"⚠ unpaid after 60 days",IF($E230="","no order reference — it cannot be matched","")))))))</f>
        <v/>
      </c>
    </row>
    <row r="231">
      <c r="A231" s="16" t="n"/>
      <c r="B231" s="10" t="n"/>
      <c r="C231" s="10" t="n"/>
      <c r="D231" s="10" t="n"/>
      <c r="E231" s="10" t="n"/>
      <c r="F231" s="11" t="n"/>
      <c r="G231" s="11" t="n"/>
      <c r="H231" s="12">
        <f>IF($A231="","",$F231+$G231)</f>
        <v/>
      </c>
      <c r="I231" s="10" t="n"/>
      <c r="J231" s="16" t="n"/>
      <c r="K231" s="17">
        <f>IF($A231="","",IF($J231&lt;&gt;"","",TODAY()-$A231))</f>
        <v/>
      </c>
      <c r="L231" s="15">
        <f>IF($A231="","",IF(COUNTIF(Costs!$A$5:$A$204,$D231)=0,"⚠ this cost line is not on the Costs tab",IF($F231&lt;=0,"⚠ net amount is missing",IF(AND($E231&lt;&gt;"",COUNTIF(Commitments!$B$5:$B$204,$E231)=0),"⚠ no order on the Commitments tab has that reference",IF(AND($E231&lt;&gt;"",SUMIFS(Invoices!$F$5:$F$304,Invoices!$E$5:$E$304,$E231)&gt;SUMIFS(Commitments!$F$5:$F$204,Commitments!$B$5:$B$204,$E231)),"⚠ this order is over-invoiced — raise a variation or reject the invoice",IF(AND($J231="",TODAY()-$A231&gt;60),"⚠ unpaid after 60 days",IF($E231="","no order reference — it cannot be matched","")))))))</f>
        <v/>
      </c>
    </row>
    <row r="232">
      <c r="A232" s="16" t="n"/>
      <c r="B232" s="10" t="n"/>
      <c r="C232" s="10" t="n"/>
      <c r="D232" s="10" t="n"/>
      <c r="E232" s="10" t="n"/>
      <c r="F232" s="11" t="n"/>
      <c r="G232" s="11" t="n"/>
      <c r="H232" s="12">
        <f>IF($A232="","",$F232+$G232)</f>
        <v/>
      </c>
      <c r="I232" s="10" t="n"/>
      <c r="J232" s="16" t="n"/>
      <c r="K232" s="17">
        <f>IF($A232="","",IF($J232&lt;&gt;"","",TODAY()-$A232))</f>
        <v/>
      </c>
      <c r="L232" s="15">
        <f>IF($A232="","",IF(COUNTIF(Costs!$A$5:$A$204,$D232)=0,"⚠ this cost line is not on the Costs tab",IF($F232&lt;=0,"⚠ net amount is missing",IF(AND($E232&lt;&gt;"",COUNTIF(Commitments!$B$5:$B$204,$E232)=0),"⚠ no order on the Commitments tab has that reference",IF(AND($E232&lt;&gt;"",SUMIFS(Invoices!$F$5:$F$304,Invoices!$E$5:$E$304,$E232)&gt;SUMIFS(Commitments!$F$5:$F$204,Commitments!$B$5:$B$204,$E232)),"⚠ this order is over-invoiced — raise a variation or reject the invoice",IF(AND($J232="",TODAY()-$A232&gt;60),"⚠ unpaid after 60 days",IF($E232="","no order reference — it cannot be matched","")))))))</f>
        <v/>
      </c>
    </row>
    <row r="233">
      <c r="A233" s="16" t="n"/>
      <c r="B233" s="10" t="n"/>
      <c r="C233" s="10" t="n"/>
      <c r="D233" s="10" t="n"/>
      <c r="E233" s="10" t="n"/>
      <c r="F233" s="11" t="n"/>
      <c r="G233" s="11" t="n"/>
      <c r="H233" s="12">
        <f>IF($A233="","",$F233+$G233)</f>
        <v/>
      </c>
      <c r="I233" s="10" t="n"/>
      <c r="J233" s="16" t="n"/>
      <c r="K233" s="17">
        <f>IF($A233="","",IF($J233&lt;&gt;"","",TODAY()-$A233))</f>
        <v/>
      </c>
      <c r="L233" s="15">
        <f>IF($A233="","",IF(COUNTIF(Costs!$A$5:$A$204,$D233)=0,"⚠ this cost line is not on the Costs tab",IF($F233&lt;=0,"⚠ net amount is missing",IF(AND($E233&lt;&gt;"",COUNTIF(Commitments!$B$5:$B$204,$E233)=0),"⚠ no order on the Commitments tab has that reference",IF(AND($E233&lt;&gt;"",SUMIFS(Invoices!$F$5:$F$304,Invoices!$E$5:$E$304,$E233)&gt;SUMIFS(Commitments!$F$5:$F$204,Commitments!$B$5:$B$204,$E233)),"⚠ this order is over-invoiced — raise a variation or reject the invoice",IF(AND($J233="",TODAY()-$A233&gt;60),"⚠ unpaid after 60 days",IF($E233="","no order reference — it cannot be matched","")))))))</f>
        <v/>
      </c>
    </row>
    <row r="234">
      <c r="A234" s="16" t="n"/>
      <c r="B234" s="10" t="n"/>
      <c r="C234" s="10" t="n"/>
      <c r="D234" s="10" t="n"/>
      <c r="E234" s="10" t="n"/>
      <c r="F234" s="11" t="n"/>
      <c r="G234" s="11" t="n"/>
      <c r="H234" s="12">
        <f>IF($A234="","",$F234+$G234)</f>
        <v/>
      </c>
      <c r="I234" s="10" t="n"/>
      <c r="J234" s="16" t="n"/>
      <c r="K234" s="17">
        <f>IF($A234="","",IF($J234&lt;&gt;"","",TODAY()-$A234))</f>
        <v/>
      </c>
      <c r="L234" s="15">
        <f>IF($A234="","",IF(COUNTIF(Costs!$A$5:$A$204,$D234)=0,"⚠ this cost line is not on the Costs tab",IF($F234&lt;=0,"⚠ net amount is missing",IF(AND($E234&lt;&gt;"",COUNTIF(Commitments!$B$5:$B$204,$E234)=0),"⚠ no order on the Commitments tab has that reference",IF(AND($E234&lt;&gt;"",SUMIFS(Invoices!$F$5:$F$304,Invoices!$E$5:$E$304,$E234)&gt;SUMIFS(Commitments!$F$5:$F$204,Commitments!$B$5:$B$204,$E234)),"⚠ this order is over-invoiced — raise a variation or reject the invoice",IF(AND($J234="",TODAY()-$A234&gt;60),"⚠ unpaid after 60 days",IF($E234="","no order reference — it cannot be matched","")))))))</f>
        <v/>
      </c>
    </row>
    <row r="235">
      <c r="A235" s="16" t="n"/>
      <c r="B235" s="10" t="n"/>
      <c r="C235" s="10" t="n"/>
      <c r="D235" s="10" t="n"/>
      <c r="E235" s="10" t="n"/>
      <c r="F235" s="11" t="n"/>
      <c r="G235" s="11" t="n"/>
      <c r="H235" s="12">
        <f>IF($A235="","",$F235+$G235)</f>
        <v/>
      </c>
      <c r="I235" s="10" t="n"/>
      <c r="J235" s="16" t="n"/>
      <c r="K235" s="17">
        <f>IF($A235="","",IF($J235&lt;&gt;"","",TODAY()-$A235))</f>
        <v/>
      </c>
      <c r="L235" s="15">
        <f>IF($A235="","",IF(COUNTIF(Costs!$A$5:$A$204,$D235)=0,"⚠ this cost line is not on the Costs tab",IF($F235&lt;=0,"⚠ net amount is missing",IF(AND($E235&lt;&gt;"",COUNTIF(Commitments!$B$5:$B$204,$E235)=0),"⚠ no order on the Commitments tab has that reference",IF(AND($E235&lt;&gt;"",SUMIFS(Invoices!$F$5:$F$304,Invoices!$E$5:$E$304,$E235)&gt;SUMIFS(Commitments!$F$5:$F$204,Commitments!$B$5:$B$204,$E235)),"⚠ this order is over-invoiced — raise a variation or reject the invoice",IF(AND($J235="",TODAY()-$A235&gt;60),"⚠ unpaid after 60 days",IF($E235="","no order reference — it cannot be matched","")))))))</f>
        <v/>
      </c>
    </row>
    <row r="236">
      <c r="A236" s="16" t="n"/>
      <c r="B236" s="10" t="n"/>
      <c r="C236" s="10" t="n"/>
      <c r="D236" s="10" t="n"/>
      <c r="E236" s="10" t="n"/>
      <c r="F236" s="11" t="n"/>
      <c r="G236" s="11" t="n"/>
      <c r="H236" s="12">
        <f>IF($A236="","",$F236+$G236)</f>
        <v/>
      </c>
      <c r="I236" s="10" t="n"/>
      <c r="J236" s="16" t="n"/>
      <c r="K236" s="17">
        <f>IF($A236="","",IF($J236&lt;&gt;"","",TODAY()-$A236))</f>
        <v/>
      </c>
      <c r="L236" s="15">
        <f>IF($A236="","",IF(COUNTIF(Costs!$A$5:$A$204,$D236)=0,"⚠ this cost line is not on the Costs tab",IF($F236&lt;=0,"⚠ net amount is missing",IF(AND($E236&lt;&gt;"",COUNTIF(Commitments!$B$5:$B$204,$E236)=0),"⚠ no order on the Commitments tab has that reference",IF(AND($E236&lt;&gt;"",SUMIFS(Invoices!$F$5:$F$304,Invoices!$E$5:$E$304,$E236)&gt;SUMIFS(Commitments!$F$5:$F$204,Commitments!$B$5:$B$204,$E236)),"⚠ this order is over-invoiced — raise a variation or reject the invoice",IF(AND($J236="",TODAY()-$A236&gt;60),"⚠ unpaid after 60 days",IF($E236="","no order reference — it cannot be matched","")))))))</f>
        <v/>
      </c>
    </row>
    <row r="237">
      <c r="A237" s="16" t="n"/>
      <c r="B237" s="10" t="n"/>
      <c r="C237" s="10" t="n"/>
      <c r="D237" s="10" t="n"/>
      <c r="E237" s="10" t="n"/>
      <c r="F237" s="11" t="n"/>
      <c r="G237" s="11" t="n"/>
      <c r="H237" s="12">
        <f>IF($A237="","",$F237+$G237)</f>
        <v/>
      </c>
      <c r="I237" s="10" t="n"/>
      <c r="J237" s="16" t="n"/>
      <c r="K237" s="17">
        <f>IF($A237="","",IF($J237&lt;&gt;"","",TODAY()-$A237))</f>
        <v/>
      </c>
      <c r="L237" s="15">
        <f>IF($A237="","",IF(COUNTIF(Costs!$A$5:$A$204,$D237)=0,"⚠ this cost line is not on the Costs tab",IF($F237&lt;=0,"⚠ net amount is missing",IF(AND($E237&lt;&gt;"",COUNTIF(Commitments!$B$5:$B$204,$E237)=0),"⚠ no order on the Commitments tab has that reference",IF(AND($E237&lt;&gt;"",SUMIFS(Invoices!$F$5:$F$304,Invoices!$E$5:$E$304,$E237)&gt;SUMIFS(Commitments!$F$5:$F$204,Commitments!$B$5:$B$204,$E237)),"⚠ this order is over-invoiced — raise a variation or reject the invoice",IF(AND($J237="",TODAY()-$A237&gt;60),"⚠ unpaid after 60 days",IF($E237="","no order reference — it cannot be matched","")))))))</f>
        <v/>
      </c>
    </row>
    <row r="238">
      <c r="A238" s="16" t="n"/>
      <c r="B238" s="10" t="n"/>
      <c r="C238" s="10" t="n"/>
      <c r="D238" s="10" t="n"/>
      <c r="E238" s="10" t="n"/>
      <c r="F238" s="11" t="n"/>
      <c r="G238" s="11" t="n"/>
      <c r="H238" s="12">
        <f>IF($A238="","",$F238+$G238)</f>
        <v/>
      </c>
      <c r="I238" s="10" t="n"/>
      <c r="J238" s="16" t="n"/>
      <c r="K238" s="17">
        <f>IF($A238="","",IF($J238&lt;&gt;"","",TODAY()-$A238))</f>
        <v/>
      </c>
      <c r="L238" s="15">
        <f>IF($A238="","",IF(COUNTIF(Costs!$A$5:$A$204,$D238)=0,"⚠ this cost line is not on the Costs tab",IF($F238&lt;=0,"⚠ net amount is missing",IF(AND($E238&lt;&gt;"",COUNTIF(Commitments!$B$5:$B$204,$E238)=0),"⚠ no order on the Commitments tab has that reference",IF(AND($E238&lt;&gt;"",SUMIFS(Invoices!$F$5:$F$304,Invoices!$E$5:$E$304,$E238)&gt;SUMIFS(Commitments!$F$5:$F$204,Commitments!$B$5:$B$204,$E238)),"⚠ this order is over-invoiced — raise a variation or reject the invoice",IF(AND($J238="",TODAY()-$A238&gt;60),"⚠ unpaid after 60 days",IF($E238="","no order reference — it cannot be matched","")))))))</f>
        <v/>
      </c>
    </row>
    <row r="239">
      <c r="A239" s="16" t="n"/>
      <c r="B239" s="10" t="n"/>
      <c r="C239" s="10" t="n"/>
      <c r="D239" s="10" t="n"/>
      <c r="E239" s="10" t="n"/>
      <c r="F239" s="11" t="n"/>
      <c r="G239" s="11" t="n"/>
      <c r="H239" s="12">
        <f>IF($A239="","",$F239+$G239)</f>
        <v/>
      </c>
      <c r="I239" s="10" t="n"/>
      <c r="J239" s="16" t="n"/>
      <c r="K239" s="17">
        <f>IF($A239="","",IF($J239&lt;&gt;"","",TODAY()-$A239))</f>
        <v/>
      </c>
      <c r="L239" s="15">
        <f>IF($A239="","",IF(COUNTIF(Costs!$A$5:$A$204,$D239)=0,"⚠ this cost line is not on the Costs tab",IF($F239&lt;=0,"⚠ net amount is missing",IF(AND($E239&lt;&gt;"",COUNTIF(Commitments!$B$5:$B$204,$E239)=0),"⚠ no order on the Commitments tab has that reference",IF(AND($E239&lt;&gt;"",SUMIFS(Invoices!$F$5:$F$304,Invoices!$E$5:$E$304,$E239)&gt;SUMIFS(Commitments!$F$5:$F$204,Commitments!$B$5:$B$204,$E239)),"⚠ this order is over-invoiced — raise a variation or reject the invoice",IF(AND($J239="",TODAY()-$A239&gt;60),"⚠ unpaid after 60 days",IF($E239="","no order reference — it cannot be matched","")))))))</f>
        <v/>
      </c>
    </row>
    <row r="240">
      <c r="A240" s="16" t="n"/>
      <c r="B240" s="10" t="n"/>
      <c r="C240" s="10" t="n"/>
      <c r="D240" s="10" t="n"/>
      <c r="E240" s="10" t="n"/>
      <c r="F240" s="11" t="n"/>
      <c r="G240" s="11" t="n"/>
      <c r="H240" s="12">
        <f>IF($A240="","",$F240+$G240)</f>
        <v/>
      </c>
      <c r="I240" s="10" t="n"/>
      <c r="J240" s="16" t="n"/>
      <c r="K240" s="17">
        <f>IF($A240="","",IF($J240&lt;&gt;"","",TODAY()-$A240))</f>
        <v/>
      </c>
      <c r="L240" s="15">
        <f>IF($A240="","",IF(COUNTIF(Costs!$A$5:$A$204,$D240)=0,"⚠ this cost line is not on the Costs tab",IF($F240&lt;=0,"⚠ net amount is missing",IF(AND($E240&lt;&gt;"",COUNTIF(Commitments!$B$5:$B$204,$E240)=0),"⚠ no order on the Commitments tab has that reference",IF(AND($E240&lt;&gt;"",SUMIFS(Invoices!$F$5:$F$304,Invoices!$E$5:$E$304,$E240)&gt;SUMIFS(Commitments!$F$5:$F$204,Commitments!$B$5:$B$204,$E240)),"⚠ this order is over-invoiced — raise a variation or reject the invoice",IF(AND($J240="",TODAY()-$A240&gt;60),"⚠ unpaid after 60 days",IF($E240="","no order reference — it cannot be matched","")))))))</f>
        <v/>
      </c>
    </row>
    <row r="241">
      <c r="A241" s="16" t="n"/>
      <c r="B241" s="10" t="n"/>
      <c r="C241" s="10" t="n"/>
      <c r="D241" s="10" t="n"/>
      <c r="E241" s="10" t="n"/>
      <c r="F241" s="11" t="n"/>
      <c r="G241" s="11" t="n"/>
      <c r="H241" s="12">
        <f>IF($A241="","",$F241+$G241)</f>
        <v/>
      </c>
      <c r="I241" s="10" t="n"/>
      <c r="J241" s="16" t="n"/>
      <c r="K241" s="17">
        <f>IF($A241="","",IF($J241&lt;&gt;"","",TODAY()-$A241))</f>
        <v/>
      </c>
      <c r="L241" s="15">
        <f>IF($A241="","",IF(COUNTIF(Costs!$A$5:$A$204,$D241)=0,"⚠ this cost line is not on the Costs tab",IF($F241&lt;=0,"⚠ net amount is missing",IF(AND($E241&lt;&gt;"",COUNTIF(Commitments!$B$5:$B$204,$E241)=0),"⚠ no order on the Commitments tab has that reference",IF(AND($E241&lt;&gt;"",SUMIFS(Invoices!$F$5:$F$304,Invoices!$E$5:$E$304,$E241)&gt;SUMIFS(Commitments!$F$5:$F$204,Commitments!$B$5:$B$204,$E241)),"⚠ this order is over-invoiced — raise a variation or reject the invoice",IF(AND($J241="",TODAY()-$A241&gt;60),"⚠ unpaid after 60 days",IF($E241="","no order reference — it cannot be matched","")))))))</f>
        <v/>
      </c>
    </row>
    <row r="242">
      <c r="A242" s="16" t="n"/>
      <c r="B242" s="10" t="n"/>
      <c r="C242" s="10" t="n"/>
      <c r="D242" s="10" t="n"/>
      <c r="E242" s="10" t="n"/>
      <c r="F242" s="11" t="n"/>
      <c r="G242" s="11" t="n"/>
      <c r="H242" s="12">
        <f>IF($A242="","",$F242+$G242)</f>
        <v/>
      </c>
      <c r="I242" s="10" t="n"/>
      <c r="J242" s="16" t="n"/>
      <c r="K242" s="17">
        <f>IF($A242="","",IF($J242&lt;&gt;"","",TODAY()-$A242))</f>
        <v/>
      </c>
      <c r="L242" s="15">
        <f>IF($A242="","",IF(COUNTIF(Costs!$A$5:$A$204,$D242)=0,"⚠ this cost line is not on the Costs tab",IF($F242&lt;=0,"⚠ net amount is missing",IF(AND($E242&lt;&gt;"",COUNTIF(Commitments!$B$5:$B$204,$E242)=0),"⚠ no order on the Commitments tab has that reference",IF(AND($E242&lt;&gt;"",SUMIFS(Invoices!$F$5:$F$304,Invoices!$E$5:$E$304,$E242)&gt;SUMIFS(Commitments!$F$5:$F$204,Commitments!$B$5:$B$204,$E242)),"⚠ this order is over-invoiced — raise a variation or reject the invoice",IF(AND($J242="",TODAY()-$A242&gt;60),"⚠ unpaid after 60 days",IF($E242="","no order reference — it cannot be matched","")))))))</f>
        <v/>
      </c>
    </row>
    <row r="243">
      <c r="A243" s="16" t="n"/>
      <c r="B243" s="10" t="n"/>
      <c r="C243" s="10" t="n"/>
      <c r="D243" s="10" t="n"/>
      <c r="E243" s="10" t="n"/>
      <c r="F243" s="11" t="n"/>
      <c r="G243" s="11" t="n"/>
      <c r="H243" s="12">
        <f>IF($A243="","",$F243+$G243)</f>
        <v/>
      </c>
      <c r="I243" s="10" t="n"/>
      <c r="J243" s="16" t="n"/>
      <c r="K243" s="17">
        <f>IF($A243="","",IF($J243&lt;&gt;"","",TODAY()-$A243))</f>
        <v/>
      </c>
      <c r="L243" s="15">
        <f>IF($A243="","",IF(COUNTIF(Costs!$A$5:$A$204,$D243)=0,"⚠ this cost line is not on the Costs tab",IF($F243&lt;=0,"⚠ net amount is missing",IF(AND($E243&lt;&gt;"",COUNTIF(Commitments!$B$5:$B$204,$E243)=0),"⚠ no order on the Commitments tab has that reference",IF(AND($E243&lt;&gt;"",SUMIFS(Invoices!$F$5:$F$304,Invoices!$E$5:$E$304,$E243)&gt;SUMIFS(Commitments!$F$5:$F$204,Commitments!$B$5:$B$204,$E243)),"⚠ this order is over-invoiced — raise a variation or reject the invoice",IF(AND($J243="",TODAY()-$A243&gt;60),"⚠ unpaid after 60 days",IF($E243="","no order reference — it cannot be matched","")))))))</f>
        <v/>
      </c>
    </row>
    <row r="244">
      <c r="A244" s="16" t="n"/>
      <c r="B244" s="10" t="n"/>
      <c r="C244" s="10" t="n"/>
      <c r="D244" s="10" t="n"/>
      <c r="E244" s="10" t="n"/>
      <c r="F244" s="11" t="n"/>
      <c r="G244" s="11" t="n"/>
      <c r="H244" s="12">
        <f>IF($A244="","",$F244+$G244)</f>
        <v/>
      </c>
      <c r="I244" s="10" t="n"/>
      <c r="J244" s="16" t="n"/>
      <c r="K244" s="17">
        <f>IF($A244="","",IF($J244&lt;&gt;"","",TODAY()-$A244))</f>
        <v/>
      </c>
      <c r="L244" s="15">
        <f>IF($A244="","",IF(COUNTIF(Costs!$A$5:$A$204,$D244)=0,"⚠ this cost line is not on the Costs tab",IF($F244&lt;=0,"⚠ net amount is missing",IF(AND($E244&lt;&gt;"",COUNTIF(Commitments!$B$5:$B$204,$E244)=0),"⚠ no order on the Commitments tab has that reference",IF(AND($E244&lt;&gt;"",SUMIFS(Invoices!$F$5:$F$304,Invoices!$E$5:$E$304,$E244)&gt;SUMIFS(Commitments!$F$5:$F$204,Commitments!$B$5:$B$204,$E244)),"⚠ this order is over-invoiced — raise a variation or reject the invoice",IF(AND($J244="",TODAY()-$A244&gt;60),"⚠ unpaid after 60 days",IF($E244="","no order reference — it cannot be matched","")))))))</f>
        <v/>
      </c>
    </row>
    <row r="245">
      <c r="A245" s="16" t="n"/>
      <c r="B245" s="10" t="n"/>
      <c r="C245" s="10" t="n"/>
      <c r="D245" s="10" t="n"/>
      <c r="E245" s="10" t="n"/>
      <c r="F245" s="11" t="n"/>
      <c r="G245" s="11" t="n"/>
      <c r="H245" s="12">
        <f>IF($A245="","",$F245+$G245)</f>
        <v/>
      </c>
      <c r="I245" s="10" t="n"/>
      <c r="J245" s="16" t="n"/>
      <c r="K245" s="17">
        <f>IF($A245="","",IF($J245&lt;&gt;"","",TODAY()-$A245))</f>
        <v/>
      </c>
      <c r="L245" s="15">
        <f>IF($A245="","",IF(COUNTIF(Costs!$A$5:$A$204,$D245)=0,"⚠ this cost line is not on the Costs tab",IF($F245&lt;=0,"⚠ net amount is missing",IF(AND($E245&lt;&gt;"",COUNTIF(Commitments!$B$5:$B$204,$E245)=0),"⚠ no order on the Commitments tab has that reference",IF(AND($E245&lt;&gt;"",SUMIFS(Invoices!$F$5:$F$304,Invoices!$E$5:$E$304,$E245)&gt;SUMIFS(Commitments!$F$5:$F$204,Commitments!$B$5:$B$204,$E245)),"⚠ this order is over-invoiced — raise a variation or reject the invoice",IF(AND($J245="",TODAY()-$A245&gt;60),"⚠ unpaid after 60 days",IF($E245="","no order reference — it cannot be matched","")))))))</f>
        <v/>
      </c>
    </row>
    <row r="246">
      <c r="A246" s="16" t="n"/>
      <c r="B246" s="10" t="n"/>
      <c r="C246" s="10" t="n"/>
      <c r="D246" s="10" t="n"/>
      <c r="E246" s="10" t="n"/>
      <c r="F246" s="11" t="n"/>
      <c r="G246" s="11" t="n"/>
      <c r="H246" s="12">
        <f>IF($A246="","",$F246+$G246)</f>
        <v/>
      </c>
      <c r="I246" s="10" t="n"/>
      <c r="J246" s="16" t="n"/>
      <c r="K246" s="17">
        <f>IF($A246="","",IF($J246&lt;&gt;"","",TODAY()-$A246))</f>
        <v/>
      </c>
      <c r="L246" s="15">
        <f>IF($A246="","",IF(COUNTIF(Costs!$A$5:$A$204,$D246)=0,"⚠ this cost line is not on the Costs tab",IF($F246&lt;=0,"⚠ net amount is missing",IF(AND($E246&lt;&gt;"",COUNTIF(Commitments!$B$5:$B$204,$E246)=0),"⚠ no order on the Commitments tab has that reference",IF(AND($E246&lt;&gt;"",SUMIFS(Invoices!$F$5:$F$304,Invoices!$E$5:$E$304,$E246)&gt;SUMIFS(Commitments!$F$5:$F$204,Commitments!$B$5:$B$204,$E246)),"⚠ this order is over-invoiced — raise a variation or reject the invoice",IF(AND($J246="",TODAY()-$A246&gt;60),"⚠ unpaid after 60 days",IF($E246="","no order reference — it cannot be matched","")))))))</f>
        <v/>
      </c>
    </row>
    <row r="247">
      <c r="A247" s="16" t="n"/>
      <c r="B247" s="10" t="n"/>
      <c r="C247" s="10" t="n"/>
      <c r="D247" s="10" t="n"/>
      <c r="E247" s="10" t="n"/>
      <c r="F247" s="11" t="n"/>
      <c r="G247" s="11" t="n"/>
      <c r="H247" s="12">
        <f>IF($A247="","",$F247+$G247)</f>
        <v/>
      </c>
      <c r="I247" s="10" t="n"/>
      <c r="J247" s="16" t="n"/>
      <c r="K247" s="17">
        <f>IF($A247="","",IF($J247&lt;&gt;"","",TODAY()-$A247))</f>
        <v/>
      </c>
      <c r="L247" s="15">
        <f>IF($A247="","",IF(COUNTIF(Costs!$A$5:$A$204,$D247)=0,"⚠ this cost line is not on the Costs tab",IF($F247&lt;=0,"⚠ net amount is missing",IF(AND($E247&lt;&gt;"",COUNTIF(Commitments!$B$5:$B$204,$E247)=0),"⚠ no order on the Commitments tab has that reference",IF(AND($E247&lt;&gt;"",SUMIFS(Invoices!$F$5:$F$304,Invoices!$E$5:$E$304,$E247)&gt;SUMIFS(Commitments!$F$5:$F$204,Commitments!$B$5:$B$204,$E247)),"⚠ this order is over-invoiced — raise a variation or reject the invoice",IF(AND($J247="",TODAY()-$A247&gt;60),"⚠ unpaid after 60 days",IF($E247="","no order reference — it cannot be matched","")))))))</f>
        <v/>
      </c>
    </row>
    <row r="248">
      <c r="A248" s="16" t="n"/>
      <c r="B248" s="10" t="n"/>
      <c r="C248" s="10" t="n"/>
      <c r="D248" s="10" t="n"/>
      <c r="E248" s="10" t="n"/>
      <c r="F248" s="11" t="n"/>
      <c r="G248" s="11" t="n"/>
      <c r="H248" s="12">
        <f>IF($A248="","",$F248+$G248)</f>
        <v/>
      </c>
      <c r="I248" s="10" t="n"/>
      <c r="J248" s="16" t="n"/>
      <c r="K248" s="17">
        <f>IF($A248="","",IF($J248&lt;&gt;"","",TODAY()-$A248))</f>
        <v/>
      </c>
      <c r="L248" s="15">
        <f>IF($A248="","",IF(COUNTIF(Costs!$A$5:$A$204,$D248)=0,"⚠ this cost line is not on the Costs tab",IF($F248&lt;=0,"⚠ net amount is missing",IF(AND($E248&lt;&gt;"",COUNTIF(Commitments!$B$5:$B$204,$E248)=0),"⚠ no order on the Commitments tab has that reference",IF(AND($E248&lt;&gt;"",SUMIFS(Invoices!$F$5:$F$304,Invoices!$E$5:$E$304,$E248)&gt;SUMIFS(Commitments!$F$5:$F$204,Commitments!$B$5:$B$204,$E248)),"⚠ this order is over-invoiced — raise a variation or reject the invoice",IF(AND($J248="",TODAY()-$A248&gt;60),"⚠ unpaid after 60 days",IF($E248="","no order reference — it cannot be matched","")))))))</f>
        <v/>
      </c>
    </row>
    <row r="249">
      <c r="A249" s="16" t="n"/>
      <c r="B249" s="10" t="n"/>
      <c r="C249" s="10" t="n"/>
      <c r="D249" s="10" t="n"/>
      <c r="E249" s="10" t="n"/>
      <c r="F249" s="11" t="n"/>
      <c r="G249" s="11" t="n"/>
      <c r="H249" s="12">
        <f>IF($A249="","",$F249+$G249)</f>
        <v/>
      </c>
      <c r="I249" s="10" t="n"/>
      <c r="J249" s="16" t="n"/>
      <c r="K249" s="17">
        <f>IF($A249="","",IF($J249&lt;&gt;"","",TODAY()-$A249))</f>
        <v/>
      </c>
      <c r="L249" s="15">
        <f>IF($A249="","",IF(COUNTIF(Costs!$A$5:$A$204,$D249)=0,"⚠ this cost line is not on the Costs tab",IF($F249&lt;=0,"⚠ net amount is missing",IF(AND($E249&lt;&gt;"",COUNTIF(Commitments!$B$5:$B$204,$E249)=0),"⚠ no order on the Commitments tab has that reference",IF(AND($E249&lt;&gt;"",SUMIFS(Invoices!$F$5:$F$304,Invoices!$E$5:$E$304,$E249)&gt;SUMIFS(Commitments!$F$5:$F$204,Commitments!$B$5:$B$204,$E249)),"⚠ this order is over-invoiced — raise a variation or reject the invoice",IF(AND($J249="",TODAY()-$A249&gt;60),"⚠ unpaid after 60 days",IF($E249="","no order reference — it cannot be matched","")))))))</f>
        <v/>
      </c>
    </row>
    <row r="250">
      <c r="A250" s="16" t="n"/>
      <c r="B250" s="10" t="n"/>
      <c r="C250" s="10" t="n"/>
      <c r="D250" s="10" t="n"/>
      <c r="E250" s="10" t="n"/>
      <c r="F250" s="11" t="n"/>
      <c r="G250" s="11" t="n"/>
      <c r="H250" s="12">
        <f>IF($A250="","",$F250+$G250)</f>
        <v/>
      </c>
      <c r="I250" s="10" t="n"/>
      <c r="J250" s="16" t="n"/>
      <c r="K250" s="17">
        <f>IF($A250="","",IF($J250&lt;&gt;"","",TODAY()-$A250))</f>
        <v/>
      </c>
      <c r="L250" s="15">
        <f>IF($A250="","",IF(COUNTIF(Costs!$A$5:$A$204,$D250)=0,"⚠ this cost line is not on the Costs tab",IF($F250&lt;=0,"⚠ net amount is missing",IF(AND($E250&lt;&gt;"",COUNTIF(Commitments!$B$5:$B$204,$E250)=0),"⚠ no order on the Commitments tab has that reference",IF(AND($E250&lt;&gt;"",SUMIFS(Invoices!$F$5:$F$304,Invoices!$E$5:$E$304,$E250)&gt;SUMIFS(Commitments!$F$5:$F$204,Commitments!$B$5:$B$204,$E250)),"⚠ this order is over-invoiced — raise a variation or reject the invoice",IF(AND($J250="",TODAY()-$A250&gt;60),"⚠ unpaid after 60 days",IF($E250="","no order reference — it cannot be matched","")))))))</f>
        <v/>
      </c>
    </row>
    <row r="251">
      <c r="A251" s="16" t="n"/>
      <c r="B251" s="10" t="n"/>
      <c r="C251" s="10" t="n"/>
      <c r="D251" s="10" t="n"/>
      <c r="E251" s="10" t="n"/>
      <c r="F251" s="11" t="n"/>
      <c r="G251" s="11" t="n"/>
      <c r="H251" s="12">
        <f>IF($A251="","",$F251+$G251)</f>
        <v/>
      </c>
      <c r="I251" s="10" t="n"/>
      <c r="J251" s="16" t="n"/>
      <c r="K251" s="17">
        <f>IF($A251="","",IF($J251&lt;&gt;"","",TODAY()-$A251))</f>
        <v/>
      </c>
      <c r="L251" s="15">
        <f>IF($A251="","",IF(COUNTIF(Costs!$A$5:$A$204,$D251)=0,"⚠ this cost line is not on the Costs tab",IF($F251&lt;=0,"⚠ net amount is missing",IF(AND($E251&lt;&gt;"",COUNTIF(Commitments!$B$5:$B$204,$E251)=0),"⚠ no order on the Commitments tab has that reference",IF(AND($E251&lt;&gt;"",SUMIFS(Invoices!$F$5:$F$304,Invoices!$E$5:$E$304,$E251)&gt;SUMIFS(Commitments!$F$5:$F$204,Commitments!$B$5:$B$204,$E251)),"⚠ this order is over-invoiced — raise a variation or reject the invoice",IF(AND($J251="",TODAY()-$A251&gt;60),"⚠ unpaid after 60 days",IF($E251="","no order reference — it cannot be matched","")))))))</f>
        <v/>
      </c>
    </row>
    <row r="252">
      <c r="A252" s="16" t="n"/>
      <c r="B252" s="10" t="n"/>
      <c r="C252" s="10" t="n"/>
      <c r="D252" s="10" t="n"/>
      <c r="E252" s="10" t="n"/>
      <c r="F252" s="11" t="n"/>
      <c r="G252" s="11" t="n"/>
      <c r="H252" s="12">
        <f>IF($A252="","",$F252+$G252)</f>
        <v/>
      </c>
      <c r="I252" s="10" t="n"/>
      <c r="J252" s="16" t="n"/>
      <c r="K252" s="17">
        <f>IF($A252="","",IF($J252&lt;&gt;"","",TODAY()-$A252))</f>
        <v/>
      </c>
      <c r="L252" s="15">
        <f>IF($A252="","",IF(COUNTIF(Costs!$A$5:$A$204,$D252)=0,"⚠ this cost line is not on the Costs tab",IF($F252&lt;=0,"⚠ net amount is missing",IF(AND($E252&lt;&gt;"",COUNTIF(Commitments!$B$5:$B$204,$E252)=0),"⚠ no order on the Commitments tab has that reference",IF(AND($E252&lt;&gt;"",SUMIFS(Invoices!$F$5:$F$304,Invoices!$E$5:$E$304,$E252)&gt;SUMIFS(Commitments!$F$5:$F$204,Commitments!$B$5:$B$204,$E252)),"⚠ this order is over-invoiced — raise a variation or reject the invoice",IF(AND($J252="",TODAY()-$A252&gt;60),"⚠ unpaid after 60 days",IF($E252="","no order reference — it cannot be matched","")))))))</f>
        <v/>
      </c>
    </row>
    <row r="253">
      <c r="A253" s="16" t="n"/>
      <c r="B253" s="10" t="n"/>
      <c r="C253" s="10" t="n"/>
      <c r="D253" s="10" t="n"/>
      <c r="E253" s="10" t="n"/>
      <c r="F253" s="11" t="n"/>
      <c r="G253" s="11" t="n"/>
      <c r="H253" s="12">
        <f>IF($A253="","",$F253+$G253)</f>
        <v/>
      </c>
      <c r="I253" s="10" t="n"/>
      <c r="J253" s="16" t="n"/>
      <c r="K253" s="17">
        <f>IF($A253="","",IF($J253&lt;&gt;"","",TODAY()-$A253))</f>
        <v/>
      </c>
      <c r="L253" s="15">
        <f>IF($A253="","",IF(COUNTIF(Costs!$A$5:$A$204,$D253)=0,"⚠ this cost line is not on the Costs tab",IF($F253&lt;=0,"⚠ net amount is missing",IF(AND($E253&lt;&gt;"",COUNTIF(Commitments!$B$5:$B$204,$E253)=0),"⚠ no order on the Commitments tab has that reference",IF(AND($E253&lt;&gt;"",SUMIFS(Invoices!$F$5:$F$304,Invoices!$E$5:$E$304,$E253)&gt;SUMIFS(Commitments!$F$5:$F$204,Commitments!$B$5:$B$204,$E253)),"⚠ this order is over-invoiced — raise a variation or reject the invoice",IF(AND($J253="",TODAY()-$A253&gt;60),"⚠ unpaid after 60 days",IF($E253="","no order reference — it cannot be matched","")))))))</f>
        <v/>
      </c>
    </row>
    <row r="254">
      <c r="A254" s="16" t="n"/>
      <c r="B254" s="10" t="n"/>
      <c r="C254" s="10" t="n"/>
      <c r="D254" s="10" t="n"/>
      <c r="E254" s="10" t="n"/>
      <c r="F254" s="11" t="n"/>
      <c r="G254" s="11" t="n"/>
      <c r="H254" s="12">
        <f>IF($A254="","",$F254+$G254)</f>
        <v/>
      </c>
      <c r="I254" s="10" t="n"/>
      <c r="J254" s="16" t="n"/>
      <c r="K254" s="17">
        <f>IF($A254="","",IF($J254&lt;&gt;"","",TODAY()-$A254))</f>
        <v/>
      </c>
      <c r="L254" s="15">
        <f>IF($A254="","",IF(COUNTIF(Costs!$A$5:$A$204,$D254)=0,"⚠ this cost line is not on the Costs tab",IF($F254&lt;=0,"⚠ net amount is missing",IF(AND($E254&lt;&gt;"",COUNTIF(Commitments!$B$5:$B$204,$E254)=0),"⚠ no order on the Commitments tab has that reference",IF(AND($E254&lt;&gt;"",SUMIFS(Invoices!$F$5:$F$304,Invoices!$E$5:$E$304,$E254)&gt;SUMIFS(Commitments!$F$5:$F$204,Commitments!$B$5:$B$204,$E254)),"⚠ this order is over-invoiced — raise a variation or reject the invoice",IF(AND($J254="",TODAY()-$A254&gt;60),"⚠ unpaid after 60 days",IF($E254="","no order reference — it cannot be matched","")))))))</f>
        <v/>
      </c>
    </row>
    <row r="255">
      <c r="A255" s="16" t="n"/>
      <c r="B255" s="10" t="n"/>
      <c r="C255" s="10" t="n"/>
      <c r="D255" s="10" t="n"/>
      <c r="E255" s="10" t="n"/>
      <c r="F255" s="11" t="n"/>
      <c r="G255" s="11" t="n"/>
      <c r="H255" s="12">
        <f>IF($A255="","",$F255+$G255)</f>
        <v/>
      </c>
      <c r="I255" s="10" t="n"/>
      <c r="J255" s="16" t="n"/>
      <c r="K255" s="17">
        <f>IF($A255="","",IF($J255&lt;&gt;"","",TODAY()-$A255))</f>
        <v/>
      </c>
      <c r="L255" s="15">
        <f>IF($A255="","",IF(COUNTIF(Costs!$A$5:$A$204,$D255)=0,"⚠ this cost line is not on the Costs tab",IF($F255&lt;=0,"⚠ net amount is missing",IF(AND($E255&lt;&gt;"",COUNTIF(Commitments!$B$5:$B$204,$E255)=0),"⚠ no order on the Commitments tab has that reference",IF(AND($E255&lt;&gt;"",SUMIFS(Invoices!$F$5:$F$304,Invoices!$E$5:$E$304,$E255)&gt;SUMIFS(Commitments!$F$5:$F$204,Commitments!$B$5:$B$204,$E255)),"⚠ this order is over-invoiced — raise a variation or reject the invoice",IF(AND($J255="",TODAY()-$A255&gt;60),"⚠ unpaid after 60 days",IF($E255="","no order reference — it cannot be matched","")))))))</f>
        <v/>
      </c>
    </row>
    <row r="256">
      <c r="A256" s="16" t="n"/>
      <c r="B256" s="10" t="n"/>
      <c r="C256" s="10" t="n"/>
      <c r="D256" s="10" t="n"/>
      <c r="E256" s="10" t="n"/>
      <c r="F256" s="11" t="n"/>
      <c r="G256" s="11" t="n"/>
      <c r="H256" s="12">
        <f>IF($A256="","",$F256+$G256)</f>
        <v/>
      </c>
      <c r="I256" s="10" t="n"/>
      <c r="J256" s="16" t="n"/>
      <c r="K256" s="17">
        <f>IF($A256="","",IF($J256&lt;&gt;"","",TODAY()-$A256))</f>
        <v/>
      </c>
      <c r="L256" s="15">
        <f>IF($A256="","",IF(COUNTIF(Costs!$A$5:$A$204,$D256)=0,"⚠ this cost line is not on the Costs tab",IF($F256&lt;=0,"⚠ net amount is missing",IF(AND($E256&lt;&gt;"",COUNTIF(Commitments!$B$5:$B$204,$E256)=0),"⚠ no order on the Commitments tab has that reference",IF(AND($E256&lt;&gt;"",SUMIFS(Invoices!$F$5:$F$304,Invoices!$E$5:$E$304,$E256)&gt;SUMIFS(Commitments!$F$5:$F$204,Commitments!$B$5:$B$204,$E256)),"⚠ this order is over-invoiced — raise a variation or reject the invoice",IF(AND($J256="",TODAY()-$A256&gt;60),"⚠ unpaid after 60 days",IF($E256="","no order reference — it cannot be matched","")))))))</f>
        <v/>
      </c>
    </row>
    <row r="257">
      <c r="A257" s="16" t="n"/>
      <c r="B257" s="10" t="n"/>
      <c r="C257" s="10" t="n"/>
      <c r="D257" s="10" t="n"/>
      <c r="E257" s="10" t="n"/>
      <c r="F257" s="11" t="n"/>
      <c r="G257" s="11" t="n"/>
      <c r="H257" s="12">
        <f>IF($A257="","",$F257+$G257)</f>
        <v/>
      </c>
      <c r="I257" s="10" t="n"/>
      <c r="J257" s="16" t="n"/>
      <c r="K257" s="17">
        <f>IF($A257="","",IF($J257&lt;&gt;"","",TODAY()-$A257))</f>
        <v/>
      </c>
      <c r="L257" s="15">
        <f>IF($A257="","",IF(COUNTIF(Costs!$A$5:$A$204,$D257)=0,"⚠ this cost line is not on the Costs tab",IF($F257&lt;=0,"⚠ net amount is missing",IF(AND($E257&lt;&gt;"",COUNTIF(Commitments!$B$5:$B$204,$E257)=0),"⚠ no order on the Commitments tab has that reference",IF(AND($E257&lt;&gt;"",SUMIFS(Invoices!$F$5:$F$304,Invoices!$E$5:$E$304,$E257)&gt;SUMIFS(Commitments!$F$5:$F$204,Commitments!$B$5:$B$204,$E257)),"⚠ this order is over-invoiced — raise a variation or reject the invoice",IF(AND($J257="",TODAY()-$A257&gt;60),"⚠ unpaid after 60 days",IF($E257="","no order reference — it cannot be matched","")))))))</f>
        <v/>
      </c>
    </row>
    <row r="258">
      <c r="A258" s="16" t="n"/>
      <c r="B258" s="10" t="n"/>
      <c r="C258" s="10" t="n"/>
      <c r="D258" s="10" t="n"/>
      <c r="E258" s="10" t="n"/>
      <c r="F258" s="11" t="n"/>
      <c r="G258" s="11" t="n"/>
      <c r="H258" s="12">
        <f>IF($A258="","",$F258+$G258)</f>
        <v/>
      </c>
      <c r="I258" s="10" t="n"/>
      <c r="J258" s="16" t="n"/>
      <c r="K258" s="17">
        <f>IF($A258="","",IF($J258&lt;&gt;"","",TODAY()-$A258))</f>
        <v/>
      </c>
      <c r="L258" s="15">
        <f>IF($A258="","",IF(COUNTIF(Costs!$A$5:$A$204,$D258)=0,"⚠ this cost line is not on the Costs tab",IF($F258&lt;=0,"⚠ net amount is missing",IF(AND($E258&lt;&gt;"",COUNTIF(Commitments!$B$5:$B$204,$E258)=0),"⚠ no order on the Commitments tab has that reference",IF(AND($E258&lt;&gt;"",SUMIFS(Invoices!$F$5:$F$304,Invoices!$E$5:$E$304,$E258)&gt;SUMIFS(Commitments!$F$5:$F$204,Commitments!$B$5:$B$204,$E258)),"⚠ this order is over-invoiced — raise a variation or reject the invoice",IF(AND($J258="",TODAY()-$A258&gt;60),"⚠ unpaid after 60 days",IF($E258="","no order reference — it cannot be matched","")))))))</f>
        <v/>
      </c>
    </row>
    <row r="259">
      <c r="A259" s="16" t="n"/>
      <c r="B259" s="10" t="n"/>
      <c r="C259" s="10" t="n"/>
      <c r="D259" s="10" t="n"/>
      <c r="E259" s="10" t="n"/>
      <c r="F259" s="11" t="n"/>
      <c r="G259" s="11" t="n"/>
      <c r="H259" s="12">
        <f>IF($A259="","",$F259+$G259)</f>
        <v/>
      </c>
      <c r="I259" s="10" t="n"/>
      <c r="J259" s="16" t="n"/>
      <c r="K259" s="17">
        <f>IF($A259="","",IF($J259&lt;&gt;"","",TODAY()-$A259))</f>
        <v/>
      </c>
      <c r="L259" s="15">
        <f>IF($A259="","",IF(COUNTIF(Costs!$A$5:$A$204,$D259)=0,"⚠ this cost line is not on the Costs tab",IF($F259&lt;=0,"⚠ net amount is missing",IF(AND($E259&lt;&gt;"",COUNTIF(Commitments!$B$5:$B$204,$E259)=0),"⚠ no order on the Commitments tab has that reference",IF(AND($E259&lt;&gt;"",SUMIFS(Invoices!$F$5:$F$304,Invoices!$E$5:$E$304,$E259)&gt;SUMIFS(Commitments!$F$5:$F$204,Commitments!$B$5:$B$204,$E259)),"⚠ this order is over-invoiced — raise a variation or reject the invoice",IF(AND($J259="",TODAY()-$A259&gt;60),"⚠ unpaid after 60 days",IF($E259="","no order reference — it cannot be matched","")))))))</f>
        <v/>
      </c>
    </row>
    <row r="260">
      <c r="A260" s="16" t="n"/>
      <c r="B260" s="10" t="n"/>
      <c r="C260" s="10" t="n"/>
      <c r="D260" s="10" t="n"/>
      <c r="E260" s="10" t="n"/>
      <c r="F260" s="11" t="n"/>
      <c r="G260" s="11" t="n"/>
      <c r="H260" s="12">
        <f>IF($A260="","",$F260+$G260)</f>
        <v/>
      </c>
      <c r="I260" s="10" t="n"/>
      <c r="J260" s="16" t="n"/>
      <c r="K260" s="17">
        <f>IF($A260="","",IF($J260&lt;&gt;"","",TODAY()-$A260))</f>
        <v/>
      </c>
      <c r="L260" s="15">
        <f>IF($A260="","",IF(COUNTIF(Costs!$A$5:$A$204,$D260)=0,"⚠ this cost line is not on the Costs tab",IF($F260&lt;=0,"⚠ net amount is missing",IF(AND($E260&lt;&gt;"",COUNTIF(Commitments!$B$5:$B$204,$E260)=0),"⚠ no order on the Commitments tab has that reference",IF(AND($E260&lt;&gt;"",SUMIFS(Invoices!$F$5:$F$304,Invoices!$E$5:$E$304,$E260)&gt;SUMIFS(Commitments!$F$5:$F$204,Commitments!$B$5:$B$204,$E260)),"⚠ this order is over-invoiced — raise a variation or reject the invoice",IF(AND($J260="",TODAY()-$A260&gt;60),"⚠ unpaid after 60 days",IF($E260="","no order reference — it cannot be matched","")))))))</f>
        <v/>
      </c>
    </row>
    <row r="261">
      <c r="A261" s="16" t="n"/>
      <c r="B261" s="10" t="n"/>
      <c r="C261" s="10" t="n"/>
      <c r="D261" s="10" t="n"/>
      <c r="E261" s="10" t="n"/>
      <c r="F261" s="11" t="n"/>
      <c r="G261" s="11" t="n"/>
      <c r="H261" s="12">
        <f>IF($A261="","",$F261+$G261)</f>
        <v/>
      </c>
      <c r="I261" s="10" t="n"/>
      <c r="J261" s="16" t="n"/>
      <c r="K261" s="17">
        <f>IF($A261="","",IF($J261&lt;&gt;"","",TODAY()-$A261))</f>
        <v/>
      </c>
      <c r="L261" s="15">
        <f>IF($A261="","",IF(COUNTIF(Costs!$A$5:$A$204,$D261)=0,"⚠ this cost line is not on the Costs tab",IF($F261&lt;=0,"⚠ net amount is missing",IF(AND($E261&lt;&gt;"",COUNTIF(Commitments!$B$5:$B$204,$E261)=0),"⚠ no order on the Commitments tab has that reference",IF(AND($E261&lt;&gt;"",SUMIFS(Invoices!$F$5:$F$304,Invoices!$E$5:$E$304,$E261)&gt;SUMIFS(Commitments!$F$5:$F$204,Commitments!$B$5:$B$204,$E261)),"⚠ this order is over-invoiced — raise a variation or reject the invoice",IF(AND($J261="",TODAY()-$A261&gt;60),"⚠ unpaid after 60 days",IF($E261="","no order reference — it cannot be matched","")))))))</f>
        <v/>
      </c>
    </row>
    <row r="262">
      <c r="A262" s="16" t="n"/>
      <c r="B262" s="10" t="n"/>
      <c r="C262" s="10" t="n"/>
      <c r="D262" s="10" t="n"/>
      <c r="E262" s="10" t="n"/>
      <c r="F262" s="11" t="n"/>
      <c r="G262" s="11" t="n"/>
      <c r="H262" s="12">
        <f>IF($A262="","",$F262+$G262)</f>
        <v/>
      </c>
      <c r="I262" s="10" t="n"/>
      <c r="J262" s="16" t="n"/>
      <c r="K262" s="17">
        <f>IF($A262="","",IF($J262&lt;&gt;"","",TODAY()-$A262))</f>
        <v/>
      </c>
      <c r="L262" s="15">
        <f>IF($A262="","",IF(COUNTIF(Costs!$A$5:$A$204,$D262)=0,"⚠ this cost line is not on the Costs tab",IF($F262&lt;=0,"⚠ net amount is missing",IF(AND($E262&lt;&gt;"",COUNTIF(Commitments!$B$5:$B$204,$E262)=0),"⚠ no order on the Commitments tab has that reference",IF(AND($E262&lt;&gt;"",SUMIFS(Invoices!$F$5:$F$304,Invoices!$E$5:$E$304,$E262)&gt;SUMIFS(Commitments!$F$5:$F$204,Commitments!$B$5:$B$204,$E262)),"⚠ this order is over-invoiced — raise a variation or reject the invoice",IF(AND($J262="",TODAY()-$A262&gt;60),"⚠ unpaid after 60 days",IF($E262="","no order reference — it cannot be matched","")))))))</f>
        <v/>
      </c>
    </row>
    <row r="263">
      <c r="A263" s="16" t="n"/>
      <c r="B263" s="10" t="n"/>
      <c r="C263" s="10" t="n"/>
      <c r="D263" s="10" t="n"/>
      <c r="E263" s="10" t="n"/>
      <c r="F263" s="11" t="n"/>
      <c r="G263" s="11" t="n"/>
      <c r="H263" s="12">
        <f>IF($A263="","",$F263+$G263)</f>
        <v/>
      </c>
      <c r="I263" s="10" t="n"/>
      <c r="J263" s="16" t="n"/>
      <c r="K263" s="17">
        <f>IF($A263="","",IF($J263&lt;&gt;"","",TODAY()-$A263))</f>
        <v/>
      </c>
      <c r="L263" s="15">
        <f>IF($A263="","",IF(COUNTIF(Costs!$A$5:$A$204,$D263)=0,"⚠ this cost line is not on the Costs tab",IF($F263&lt;=0,"⚠ net amount is missing",IF(AND($E263&lt;&gt;"",COUNTIF(Commitments!$B$5:$B$204,$E263)=0),"⚠ no order on the Commitments tab has that reference",IF(AND($E263&lt;&gt;"",SUMIFS(Invoices!$F$5:$F$304,Invoices!$E$5:$E$304,$E263)&gt;SUMIFS(Commitments!$F$5:$F$204,Commitments!$B$5:$B$204,$E263)),"⚠ this order is over-invoiced — raise a variation or reject the invoice",IF(AND($J263="",TODAY()-$A263&gt;60),"⚠ unpaid after 60 days",IF($E263="","no order reference — it cannot be matched","")))))))</f>
        <v/>
      </c>
    </row>
    <row r="264">
      <c r="A264" s="16" t="n"/>
      <c r="B264" s="10" t="n"/>
      <c r="C264" s="10" t="n"/>
      <c r="D264" s="10" t="n"/>
      <c r="E264" s="10" t="n"/>
      <c r="F264" s="11" t="n"/>
      <c r="G264" s="11" t="n"/>
      <c r="H264" s="12">
        <f>IF($A264="","",$F264+$G264)</f>
        <v/>
      </c>
      <c r="I264" s="10" t="n"/>
      <c r="J264" s="16" t="n"/>
      <c r="K264" s="17">
        <f>IF($A264="","",IF($J264&lt;&gt;"","",TODAY()-$A264))</f>
        <v/>
      </c>
      <c r="L264" s="15">
        <f>IF($A264="","",IF(COUNTIF(Costs!$A$5:$A$204,$D264)=0,"⚠ this cost line is not on the Costs tab",IF($F264&lt;=0,"⚠ net amount is missing",IF(AND($E264&lt;&gt;"",COUNTIF(Commitments!$B$5:$B$204,$E264)=0),"⚠ no order on the Commitments tab has that reference",IF(AND($E264&lt;&gt;"",SUMIFS(Invoices!$F$5:$F$304,Invoices!$E$5:$E$304,$E264)&gt;SUMIFS(Commitments!$F$5:$F$204,Commitments!$B$5:$B$204,$E264)),"⚠ this order is over-invoiced — raise a variation or reject the invoice",IF(AND($J264="",TODAY()-$A264&gt;60),"⚠ unpaid after 60 days",IF($E264="","no order reference — it cannot be matched","")))))))</f>
        <v/>
      </c>
    </row>
    <row r="265">
      <c r="A265" s="16" t="n"/>
      <c r="B265" s="10" t="n"/>
      <c r="C265" s="10" t="n"/>
      <c r="D265" s="10" t="n"/>
      <c r="E265" s="10" t="n"/>
      <c r="F265" s="11" t="n"/>
      <c r="G265" s="11" t="n"/>
      <c r="H265" s="12">
        <f>IF($A265="","",$F265+$G265)</f>
        <v/>
      </c>
      <c r="I265" s="10" t="n"/>
      <c r="J265" s="16" t="n"/>
      <c r="K265" s="17">
        <f>IF($A265="","",IF($J265&lt;&gt;"","",TODAY()-$A265))</f>
        <v/>
      </c>
      <c r="L265" s="15">
        <f>IF($A265="","",IF(COUNTIF(Costs!$A$5:$A$204,$D265)=0,"⚠ this cost line is not on the Costs tab",IF($F265&lt;=0,"⚠ net amount is missing",IF(AND($E265&lt;&gt;"",COUNTIF(Commitments!$B$5:$B$204,$E265)=0),"⚠ no order on the Commitments tab has that reference",IF(AND($E265&lt;&gt;"",SUMIFS(Invoices!$F$5:$F$304,Invoices!$E$5:$E$304,$E265)&gt;SUMIFS(Commitments!$F$5:$F$204,Commitments!$B$5:$B$204,$E265)),"⚠ this order is over-invoiced — raise a variation or reject the invoice",IF(AND($J265="",TODAY()-$A265&gt;60),"⚠ unpaid after 60 days",IF($E265="","no order reference — it cannot be matched","")))))))</f>
        <v/>
      </c>
    </row>
    <row r="266">
      <c r="A266" s="16" t="n"/>
      <c r="B266" s="10" t="n"/>
      <c r="C266" s="10" t="n"/>
      <c r="D266" s="10" t="n"/>
      <c r="E266" s="10" t="n"/>
      <c r="F266" s="11" t="n"/>
      <c r="G266" s="11" t="n"/>
      <c r="H266" s="12">
        <f>IF($A266="","",$F266+$G266)</f>
        <v/>
      </c>
      <c r="I266" s="10" t="n"/>
      <c r="J266" s="16" t="n"/>
      <c r="K266" s="17">
        <f>IF($A266="","",IF($J266&lt;&gt;"","",TODAY()-$A266))</f>
        <v/>
      </c>
      <c r="L266" s="15">
        <f>IF($A266="","",IF(COUNTIF(Costs!$A$5:$A$204,$D266)=0,"⚠ this cost line is not on the Costs tab",IF($F266&lt;=0,"⚠ net amount is missing",IF(AND($E266&lt;&gt;"",COUNTIF(Commitments!$B$5:$B$204,$E266)=0),"⚠ no order on the Commitments tab has that reference",IF(AND($E266&lt;&gt;"",SUMIFS(Invoices!$F$5:$F$304,Invoices!$E$5:$E$304,$E266)&gt;SUMIFS(Commitments!$F$5:$F$204,Commitments!$B$5:$B$204,$E266)),"⚠ this order is over-invoiced — raise a variation or reject the invoice",IF(AND($J266="",TODAY()-$A266&gt;60),"⚠ unpaid after 60 days",IF($E266="","no order reference — it cannot be matched","")))))))</f>
        <v/>
      </c>
    </row>
    <row r="267">
      <c r="A267" s="16" t="n"/>
      <c r="B267" s="10" t="n"/>
      <c r="C267" s="10" t="n"/>
      <c r="D267" s="10" t="n"/>
      <c r="E267" s="10" t="n"/>
      <c r="F267" s="11" t="n"/>
      <c r="G267" s="11" t="n"/>
      <c r="H267" s="12">
        <f>IF($A267="","",$F267+$G267)</f>
        <v/>
      </c>
      <c r="I267" s="10" t="n"/>
      <c r="J267" s="16" t="n"/>
      <c r="K267" s="17">
        <f>IF($A267="","",IF($J267&lt;&gt;"","",TODAY()-$A267))</f>
        <v/>
      </c>
      <c r="L267" s="15">
        <f>IF($A267="","",IF(COUNTIF(Costs!$A$5:$A$204,$D267)=0,"⚠ this cost line is not on the Costs tab",IF($F267&lt;=0,"⚠ net amount is missing",IF(AND($E267&lt;&gt;"",COUNTIF(Commitments!$B$5:$B$204,$E267)=0),"⚠ no order on the Commitments tab has that reference",IF(AND($E267&lt;&gt;"",SUMIFS(Invoices!$F$5:$F$304,Invoices!$E$5:$E$304,$E267)&gt;SUMIFS(Commitments!$F$5:$F$204,Commitments!$B$5:$B$204,$E267)),"⚠ this order is over-invoiced — raise a variation or reject the invoice",IF(AND($J267="",TODAY()-$A267&gt;60),"⚠ unpaid after 60 days",IF($E267="","no order reference — it cannot be matched","")))))))</f>
        <v/>
      </c>
    </row>
    <row r="268">
      <c r="A268" s="16" t="n"/>
      <c r="B268" s="10" t="n"/>
      <c r="C268" s="10" t="n"/>
      <c r="D268" s="10" t="n"/>
      <c r="E268" s="10" t="n"/>
      <c r="F268" s="11" t="n"/>
      <c r="G268" s="11" t="n"/>
      <c r="H268" s="12">
        <f>IF($A268="","",$F268+$G268)</f>
        <v/>
      </c>
      <c r="I268" s="10" t="n"/>
      <c r="J268" s="16" t="n"/>
      <c r="K268" s="17">
        <f>IF($A268="","",IF($J268&lt;&gt;"","",TODAY()-$A268))</f>
        <v/>
      </c>
      <c r="L268" s="15">
        <f>IF($A268="","",IF(COUNTIF(Costs!$A$5:$A$204,$D268)=0,"⚠ this cost line is not on the Costs tab",IF($F268&lt;=0,"⚠ net amount is missing",IF(AND($E268&lt;&gt;"",COUNTIF(Commitments!$B$5:$B$204,$E268)=0),"⚠ no order on the Commitments tab has that reference",IF(AND($E268&lt;&gt;"",SUMIFS(Invoices!$F$5:$F$304,Invoices!$E$5:$E$304,$E268)&gt;SUMIFS(Commitments!$F$5:$F$204,Commitments!$B$5:$B$204,$E268)),"⚠ this order is over-invoiced — raise a variation or reject the invoice",IF(AND($J268="",TODAY()-$A268&gt;60),"⚠ unpaid after 60 days",IF($E268="","no order reference — it cannot be matched","")))))))</f>
        <v/>
      </c>
    </row>
    <row r="269">
      <c r="A269" s="16" t="n"/>
      <c r="B269" s="10" t="n"/>
      <c r="C269" s="10" t="n"/>
      <c r="D269" s="10" t="n"/>
      <c r="E269" s="10" t="n"/>
      <c r="F269" s="11" t="n"/>
      <c r="G269" s="11" t="n"/>
      <c r="H269" s="12">
        <f>IF($A269="","",$F269+$G269)</f>
        <v/>
      </c>
      <c r="I269" s="10" t="n"/>
      <c r="J269" s="16" t="n"/>
      <c r="K269" s="17">
        <f>IF($A269="","",IF($J269&lt;&gt;"","",TODAY()-$A269))</f>
        <v/>
      </c>
      <c r="L269" s="15">
        <f>IF($A269="","",IF(COUNTIF(Costs!$A$5:$A$204,$D269)=0,"⚠ this cost line is not on the Costs tab",IF($F269&lt;=0,"⚠ net amount is missing",IF(AND($E269&lt;&gt;"",COUNTIF(Commitments!$B$5:$B$204,$E269)=0),"⚠ no order on the Commitments tab has that reference",IF(AND($E269&lt;&gt;"",SUMIFS(Invoices!$F$5:$F$304,Invoices!$E$5:$E$304,$E269)&gt;SUMIFS(Commitments!$F$5:$F$204,Commitments!$B$5:$B$204,$E269)),"⚠ this order is over-invoiced — raise a variation or reject the invoice",IF(AND($J269="",TODAY()-$A269&gt;60),"⚠ unpaid after 60 days",IF($E269="","no order reference — it cannot be matched","")))))))</f>
        <v/>
      </c>
    </row>
    <row r="270">
      <c r="A270" s="16" t="n"/>
      <c r="B270" s="10" t="n"/>
      <c r="C270" s="10" t="n"/>
      <c r="D270" s="10" t="n"/>
      <c r="E270" s="10" t="n"/>
      <c r="F270" s="11" t="n"/>
      <c r="G270" s="11" t="n"/>
      <c r="H270" s="12">
        <f>IF($A270="","",$F270+$G270)</f>
        <v/>
      </c>
      <c r="I270" s="10" t="n"/>
      <c r="J270" s="16" t="n"/>
      <c r="K270" s="17">
        <f>IF($A270="","",IF($J270&lt;&gt;"","",TODAY()-$A270))</f>
        <v/>
      </c>
      <c r="L270" s="15">
        <f>IF($A270="","",IF(COUNTIF(Costs!$A$5:$A$204,$D270)=0,"⚠ this cost line is not on the Costs tab",IF($F270&lt;=0,"⚠ net amount is missing",IF(AND($E270&lt;&gt;"",COUNTIF(Commitments!$B$5:$B$204,$E270)=0),"⚠ no order on the Commitments tab has that reference",IF(AND($E270&lt;&gt;"",SUMIFS(Invoices!$F$5:$F$304,Invoices!$E$5:$E$304,$E270)&gt;SUMIFS(Commitments!$F$5:$F$204,Commitments!$B$5:$B$204,$E270)),"⚠ this order is over-invoiced — raise a variation or reject the invoice",IF(AND($J270="",TODAY()-$A270&gt;60),"⚠ unpaid after 60 days",IF($E270="","no order reference — it cannot be matched","")))))))</f>
        <v/>
      </c>
    </row>
    <row r="271">
      <c r="A271" s="16" t="n"/>
      <c r="B271" s="10" t="n"/>
      <c r="C271" s="10" t="n"/>
      <c r="D271" s="10" t="n"/>
      <c r="E271" s="10" t="n"/>
      <c r="F271" s="11" t="n"/>
      <c r="G271" s="11" t="n"/>
      <c r="H271" s="12">
        <f>IF($A271="","",$F271+$G271)</f>
        <v/>
      </c>
      <c r="I271" s="10" t="n"/>
      <c r="J271" s="16" t="n"/>
      <c r="K271" s="17">
        <f>IF($A271="","",IF($J271&lt;&gt;"","",TODAY()-$A271))</f>
        <v/>
      </c>
      <c r="L271" s="15">
        <f>IF($A271="","",IF(COUNTIF(Costs!$A$5:$A$204,$D271)=0,"⚠ this cost line is not on the Costs tab",IF($F271&lt;=0,"⚠ net amount is missing",IF(AND($E271&lt;&gt;"",COUNTIF(Commitments!$B$5:$B$204,$E271)=0),"⚠ no order on the Commitments tab has that reference",IF(AND($E271&lt;&gt;"",SUMIFS(Invoices!$F$5:$F$304,Invoices!$E$5:$E$304,$E271)&gt;SUMIFS(Commitments!$F$5:$F$204,Commitments!$B$5:$B$204,$E271)),"⚠ this order is over-invoiced — raise a variation or reject the invoice",IF(AND($J271="",TODAY()-$A271&gt;60),"⚠ unpaid after 60 days",IF($E271="","no order reference — it cannot be matched","")))))))</f>
        <v/>
      </c>
    </row>
    <row r="272">
      <c r="A272" s="16" t="n"/>
      <c r="B272" s="10" t="n"/>
      <c r="C272" s="10" t="n"/>
      <c r="D272" s="10" t="n"/>
      <c r="E272" s="10" t="n"/>
      <c r="F272" s="11" t="n"/>
      <c r="G272" s="11" t="n"/>
      <c r="H272" s="12">
        <f>IF($A272="","",$F272+$G272)</f>
        <v/>
      </c>
      <c r="I272" s="10" t="n"/>
      <c r="J272" s="16" t="n"/>
      <c r="K272" s="17">
        <f>IF($A272="","",IF($J272&lt;&gt;"","",TODAY()-$A272))</f>
        <v/>
      </c>
      <c r="L272" s="15">
        <f>IF($A272="","",IF(COUNTIF(Costs!$A$5:$A$204,$D272)=0,"⚠ this cost line is not on the Costs tab",IF($F272&lt;=0,"⚠ net amount is missing",IF(AND($E272&lt;&gt;"",COUNTIF(Commitments!$B$5:$B$204,$E272)=0),"⚠ no order on the Commitments tab has that reference",IF(AND($E272&lt;&gt;"",SUMIFS(Invoices!$F$5:$F$304,Invoices!$E$5:$E$304,$E272)&gt;SUMIFS(Commitments!$F$5:$F$204,Commitments!$B$5:$B$204,$E272)),"⚠ this order is over-invoiced — raise a variation or reject the invoice",IF(AND($J272="",TODAY()-$A272&gt;60),"⚠ unpaid after 60 days",IF($E272="","no order reference — it cannot be matched","")))))))</f>
        <v/>
      </c>
    </row>
    <row r="273">
      <c r="A273" s="16" t="n"/>
      <c r="B273" s="10" t="n"/>
      <c r="C273" s="10" t="n"/>
      <c r="D273" s="10" t="n"/>
      <c r="E273" s="10" t="n"/>
      <c r="F273" s="11" t="n"/>
      <c r="G273" s="11" t="n"/>
      <c r="H273" s="12">
        <f>IF($A273="","",$F273+$G273)</f>
        <v/>
      </c>
      <c r="I273" s="10" t="n"/>
      <c r="J273" s="16" t="n"/>
      <c r="K273" s="17">
        <f>IF($A273="","",IF($J273&lt;&gt;"","",TODAY()-$A273))</f>
        <v/>
      </c>
      <c r="L273" s="15">
        <f>IF($A273="","",IF(COUNTIF(Costs!$A$5:$A$204,$D273)=0,"⚠ this cost line is not on the Costs tab",IF($F273&lt;=0,"⚠ net amount is missing",IF(AND($E273&lt;&gt;"",COUNTIF(Commitments!$B$5:$B$204,$E273)=0),"⚠ no order on the Commitments tab has that reference",IF(AND($E273&lt;&gt;"",SUMIFS(Invoices!$F$5:$F$304,Invoices!$E$5:$E$304,$E273)&gt;SUMIFS(Commitments!$F$5:$F$204,Commitments!$B$5:$B$204,$E273)),"⚠ this order is over-invoiced — raise a variation or reject the invoice",IF(AND($J273="",TODAY()-$A273&gt;60),"⚠ unpaid after 60 days",IF($E273="","no order reference — it cannot be matched","")))))))</f>
        <v/>
      </c>
    </row>
    <row r="274">
      <c r="A274" s="16" t="n"/>
      <c r="B274" s="10" t="n"/>
      <c r="C274" s="10" t="n"/>
      <c r="D274" s="10" t="n"/>
      <c r="E274" s="10" t="n"/>
      <c r="F274" s="11" t="n"/>
      <c r="G274" s="11" t="n"/>
      <c r="H274" s="12">
        <f>IF($A274="","",$F274+$G274)</f>
        <v/>
      </c>
      <c r="I274" s="10" t="n"/>
      <c r="J274" s="16" t="n"/>
      <c r="K274" s="17">
        <f>IF($A274="","",IF($J274&lt;&gt;"","",TODAY()-$A274))</f>
        <v/>
      </c>
      <c r="L274" s="15">
        <f>IF($A274="","",IF(COUNTIF(Costs!$A$5:$A$204,$D274)=0,"⚠ this cost line is not on the Costs tab",IF($F274&lt;=0,"⚠ net amount is missing",IF(AND($E274&lt;&gt;"",COUNTIF(Commitments!$B$5:$B$204,$E274)=0),"⚠ no order on the Commitments tab has that reference",IF(AND($E274&lt;&gt;"",SUMIFS(Invoices!$F$5:$F$304,Invoices!$E$5:$E$304,$E274)&gt;SUMIFS(Commitments!$F$5:$F$204,Commitments!$B$5:$B$204,$E274)),"⚠ this order is over-invoiced — raise a variation or reject the invoice",IF(AND($J274="",TODAY()-$A274&gt;60),"⚠ unpaid after 60 days",IF($E274="","no order reference — it cannot be matched","")))))))</f>
        <v/>
      </c>
    </row>
    <row r="275">
      <c r="A275" s="16" t="n"/>
      <c r="B275" s="10" t="n"/>
      <c r="C275" s="10" t="n"/>
      <c r="D275" s="10" t="n"/>
      <c r="E275" s="10" t="n"/>
      <c r="F275" s="11" t="n"/>
      <c r="G275" s="11" t="n"/>
      <c r="H275" s="12">
        <f>IF($A275="","",$F275+$G275)</f>
        <v/>
      </c>
      <c r="I275" s="10" t="n"/>
      <c r="J275" s="16" t="n"/>
      <c r="K275" s="17">
        <f>IF($A275="","",IF($J275&lt;&gt;"","",TODAY()-$A275))</f>
        <v/>
      </c>
      <c r="L275" s="15">
        <f>IF($A275="","",IF(COUNTIF(Costs!$A$5:$A$204,$D275)=0,"⚠ this cost line is not on the Costs tab",IF($F275&lt;=0,"⚠ net amount is missing",IF(AND($E275&lt;&gt;"",COUNTIF(Commitments!$B$5:$B$204,$E275)=0),"⚠ no order on the Commitments tab has that reference",IF(AND($E275&lt;&gt;"",SUMIFS(Invoices!$F$5:$F$304,Invoices!$E$5:$E$304,$E275)&gt;SUMIFS(Commitments!$F$5:$F$204,Commitments!$B$5:$B$204,$E275)),"⚠ this order is over-invoiced — raise a variation or reject the invoice",IF(AND($J275="",TODAY()-$A275&gt;60),"⚠ unpaid after 60 days",IF($E275="","no order reference — it cannot be matched","")))))))</f>
        <v/>
      </c>
    </row>
    <row r="276">
      <c r="A276" s="16" t="n"/>
      <c r="B276" s="10" t="n"/>
      <c r="C276" s="10" t="n"/>
      <c r="D276" s="10" t="n"/>
      <c r="E276" s="10" t="n"/>
      <c r="F276" s="11" t="n"/>
      <c r="G276" s="11" t="n"/>
      <c r="H276" s="12">
        <f>IF($A276="","",$F276+$G276)</f>
        <v/>
      </c>
      <c r="I276" s="10" t="n"/>
      <c r="J276" s="16" t="n"/>
      <c r="K276" s="17">
        <f>IF($A276="","",IF($J276&lt;&gt;"","",TODAY()-$A276))</f>
        <v/>
      </c>
      <c r="L276" s="15">
        <f>IF($A276="","",IF(COUNTIF(Costs!$A$5:$A$204,$D276)=0,"⚠ this cost line is not on the Costs tab",IF($F276&lt;=0,"⚠ net amount is missing",IF(AND($E276&lt;&gt;"",COUNTIF(Commitments!$B$5:$B$204,$E276)=0),"⚠ no order on the Commitments tab has that reference",IF(AND($E276&lt;&gt;"",SUMIFS(Invoices!$F$5:$F$304,Invoices!$E$5:$E$304,$E276)&gt;SUMIFS(Commitments!$F$5:$F$204,Commitments!$B$5:$B$204,$E276)),"⚠ this order is over-invoiced — raise a variation or reject the invoice",IF(AND($J276="",TODAY()-$A276&gt;60),"⚠ unpaid after 60 days",IF($E276="","no order reference — it cannot be matched","")))))))</f>
        <v/>
      </c>
    </row>
    <row r="277">
      <c r="A277" s="16" t="n"/>
      <c r="B277" s="10" t="n"/>
      <c r="C277" s="10" t="n"/>
      <c r="D277" s="10" t="n"/>
      <c r="E277" s="10" t="n"/>
      <c r="F277" s="11" t="n"/>
      <c r="G277" s="11" t="n"/>
      <c r="H277" s="12">
        <f>IF($A277="","",$F277+$G277)</f>
        <v/>
      </c>
      <c r="I277" s="10" t="n"/>
      <c r="J277" s="16" t="n"/>
      <c r="K277" s="17">
        <f>IF($A277="","",IF($J277&lt;&gt;"","",TODAY()-$A277))</f>
        <v/>
      </c>
      <c r="L277" s="15">
        <f>IF($A277="","",IF(COUNTIF(Costs!$A$5:$A$204,$D277)=0,"⚠ this cost line is not on the Costs tab",IF($F277&lt;=0,"⚠ net amount is missing",IF(AND($E277&lt;&gt;"",COUNTIF(Commitments!$B$5:$B$204,$E277)=0),"⚠ no order on the Commitments tab has that reference",IF(AND($E277&lt;&gt;"",SUMIFS(Invoices!$F$5:$F$304,Invoices!$E$5:$E$304,$E277)&gt;SUMIFS(Commitments!$F$5:$F$204,Commitments!$B$5:$B$204,$E277)),"⚠ this order is over-invoiced — raise a variation or reject the invoice",IF(AND($J277="",TODAY()-$A277&gt;60),"⚠ unpaid after 60 days",IF($E277="","no order reference — it cannot be matched","")))))))</f>
        <v/>
      </c>
    </row>
    <row r="278">
      <c r="A278" s="16" t="n"/>
      <c r="B278" s="10" t="n"/>
      <c r="C278" s="10" t="n"/>
      <c r="D278" s="10" t="n"/>
      <c r="E278" s="10" t="n"/>
      <c r="F278" s="11" t="n"/>
      <c r="G278" s="11" t="n"/>
      <c r="H278" s="12">
        <f>IF($A278="","",$F278+$G278)</f>
        <v/>
      </c>
      <c r="I278" s="10" t="n"/>
      <c r="J278" s="16" t="n"/>
      <c r="K278" s="17">
        <f>IF($A278="","",IF($J278&lt;&gt;"","",TODAY()-$A278))</f>
        <v/>
      </c>
      <c r="L278" s="15">
        <f>IF($A278="","",IF(COUNTIF(Costs!$A$5:$A$204,$D278)=0,"⚠ this cost line is not on the Costs tab",IF($F278&lt;=0,"⚠ net amount is missing",IF(AND($E278&lt;&gt;"",COUNTIF(Commitments!$B$5:$B$204,$E278)=0),"⚠ no order on the Commitments tab has that reference",IF(AND($E278&lt;&gt;"",SUMIFS(Invoices!$F$5:$F$304,Invoices!$E$5:$E$304,$E278)&gt;SUMIFS(Commitments!$F$5:$F$204,Commitments!$B$5:$B$204,$E278)),"⚠ this order is over-invoiced — raise a variation or reject the invoice",IF(AND($J278="",TODAY()-$A278&gt;60),"⚠ unpaid after 60 days",IF($E278="","no order reference — it cannot be matched","")))))))</f>
        <v/>
      </c>
    </row>
    <row r="279">
      <c r="A279" s="16" t="n"/>
      <c r="B279" s="10" t="n"/>
      <c r="C279" s="10" t="n"/>
      <c r="D279" s="10" t="n"/>
      <c r="E279" s="10" t="n"/>
      <c r="F279" s="11" t="n"/>
      <c r="G279" s="11" t="n"/>
      <c r="H279" s="12">
        <f>IF($A279="","",$F279+$G279)</f>
        <v/>
      </c>
      <c r="I279" s="10" t="n"/>
      <c r="J279" s="16" t="n"/>
      <c r="K279" s="17">
        <f>IF($A279="","",IF($J279&lt;&gt;"","",TODAY()-$A279))</f>
        <v/>
      </c>
      <c r="L279" s="15">
        <f>IF($A279="","",IF(COUNTIF(Costs!$A$5:$A$204,$D279)=0,"⚠ this cost line is not on the Costs tab",IF($F279&lt;=0,"⚠ net amount is missing",IF(AND($E279&lt;&gt;"",COUNTIF(Commitments!$B$5:$B$204,$E279)=0),"⚠ no order on the Commitments tab has that reference",IF(AND($E279&lt;&gt;"",SUMIFS(Invoices!$F$5:$F$304,Invoices!$E$5:$E$304,$E279)&gt;SUMIFS(Commitments!$F$5:$F$204,Commitments!$B$5:$B$204,$E279)),"⚠ this order is over-invoiced — raise a variation or reject the invoice",IF(AND($J279="",TODAY()-$A279&gt;60),"⚠ unpaid after 60 days",IF($E279="","no order reference — it cannot be matched","")))))))</f>
        <v/>
      </c>
    </row>
    <row r="280">
      <c r="A280" s="16" t="n"/>
      <c r="B280" s="10" t="n"/>
      <c r="C280" s="10" t="n"/>
      <c r="D280" s="10" t="n"/>
      <c r="E280" s="10" t="n"/>
      <c r="F280" s="11" t="n"/>
      <c r="G280" s="11" t="n"/>
      <c r="H280" s="12">
        <f>IF($A280="","",$F280+$G280)</f>
        <v/>
      </c>
      <c r="I280" s="10" t="n"/>
      <c r="J280" s="16" t="n"/>
      <c r="K280" s="17">
        <f>IF($A280="","",IF($J280&lt;&gt;"","",TODAY()-$A280))</f>
        <v/>
      </c>
      <c r="L280" s="15">
        <f>IF($A280="","",IF(COUNTIF(Costs!$A$5:$A$204,$D280)=0,"⚠ this cost line is not on the Costs tab",IF($F280&lt;=0,"⚠ net amount is missing",IF(AND($E280&lt;&gt;"",COUNTIF(Commitments!$B$5:$B$204,$E280)=0),"⚠ no order on the Commitments tab has that reference",IF(AND($E280&lt;&gt;"",SUMIFS(Invoices!$F$5:$F$304,Invoices!$E$5:$E$304,$E280)&gt;SUMIFS(Commitments!$F$5:$F$204,Commitments!$B$5:$B$204,$E280)),"⚠ this order is over-invoiced — raise a variation or reject the invoice",IF(AND($J280="",TODAY()-$A280&gt;60),"⚠ unpaid after 60 days",IF($E280="","no order reference — it cannot be matched","")))))))</f>
        <v/>
      </c>
    </row>
    <row r="281">
      <c r="A281" s="16" t="n"/>
      <c r="B281" s="10" t="n"/>
      <c r="C281" s="10" t="n"/>
      <c r="D281" s="10" t="n"/>
      <c r="E281" s="10" t="n"/>
      <c r="F281" s="11" t="n"/>
      <c r="G281" s="11" t="n"/>
      <c r="H281" s="12">
        <f>IF($A281="","",$F281+$G281)</f>
        <v/>
      </c>
      <c r="I281" s="10" t="n"/>
      <c r="J281" s="16" t="n"/>
      <c r="K281" s="17">
        <f>IF($A281="","",IF($J281&lt;&gt;"","",TODAY()-$A281))</f>
        <v/>
      </c>
      <c r="L281" s="15">
        <f>IF($A281="","",IF(COUNTIF(Costs!$A$5:$A$204,$D281)=0,"⚠ this cost line is not on the Costs tab",IF($F281&lt;=0,"⚠ net amount is missing",IF(AND($E281&lt;&gt;"",COUNTIF(Commitments!$B$5:$B$204,$E281)=0),"⚠ no order on the Commitments tab has that reference",IF(AND($E281&lt;&gt;"",SUMIFS(Invoices!$F$5:$F$304,Invoices!$E$5:$E$304,$E281)&gt;SUMIFS(Commitments!$F$5:$F$204,Commitments!$B$5:$B$204,$E281)),"⚠ this order is over-invoiced — raise a variation or reject the invoice",IF(AND($J281="",TODAY()-$A281&gt;60),"⚠ unpaid after 60 days",IF($E281="","no order reference — it cannot be matched","")))))))</f>
        <v/>
      </c>
    </row>
    <row r="282">
      <c r="A282" s="16" t="n"/>
      <c r="B282" s="10" t="n"/>
      <c r="C282" s="10" t="n"/>
      <c r="D282" s="10" t="n"/>
      <c r="E282" s="10" t="n"/>
      <c r="F282" s="11" t="n"/>
      <c r="G282" s="11" t="n"/>
      <c r="H282" s="12">
        <f>IF($A282="","",$F282+$G282)</f>
        <v/>
      </c>
      <c r="I282" s="10" t="n"/>
      <c r="J282" s="16" t="n"/>
      <c r="K282" s="17">
        <f>IF($A282="","",IF($J282&lt;&gt;"","",TODAY()-$A282))</f>
        <v/>
      </c>
      <c r="L282" s="15">
        <f>IF($A282="","",IF(COUNTIF(Costs!$A$5:$A$204,$D282)=0,"⚠ this cost line is not on the Costs tab",IF($F282&lt;=0,"⚠ net amount is missing",IF(AND($E282&lt;&gt;"",COUNTIF(Commitments!$B$5:$B$204,$E282)=0),"⚠ no order on the Commitments tab has that reference",IF(AND($E282&lt;&gt;"",SUMIFS(Invoices!$F$5:$F$304,Invoices!$E$5:$E$304,$E282)&gt;SUMIFS(Commitments!$F$5:$F$204,Commitments!$B$5:$B$204,$E282)),"⚠ this order is over-invoiced — raise a variation or reject the invoice",IF(AND($J282="",TODAY()-$A282&gt;60),"⚠ unpaid after 60 days",IF($E282="","no order reference — it cannot be matched","")))))))</f>
        <v/>
      </c>
    </row>
    <row r="283">
      <c r="A283" s="16" t="n"/>
      <c r="B283" s="10" t="n"/>
      <c r="C283" s="10" t="n"/>
      <c r="D283" s="10" t="n"/>
      <c r="E283" s="10" t="n"/>
      <c r="F283" s="11" t="n"/>
      <c r="G283" s="11" t="n"/>
      <c r="H283" s="12">
        <f>IF($A283="","",$F283+$G283)</f>
        <v/>
      </c>
      <c r="I283" s="10" t="n"/>
      <c r="J283" s="16" t="n"/>
      <c r="K283" s="17">
        <f>IF($A283="","",IF($J283&lt;&gt;"","",TODAY()-$A283))</f>
        <v/>
      </c>
      <c r="L283" s="15">
        <f>IF($A283="","",IF(COUNTIF(Costs!$A$5:$A$204,$D283)=0,"⚠ this cost line is not on the Costs tab",IF($F283&lt;=0,"⚠ net amount is missing",IF(AND($E283&lt;&gt;"",COUNTIF(Commitments!$B$5:$B$204,$E283)=0),"⚠ no order on the Commitments tab has that reference",IF(AND($E283&lt;&gt;"",SUMIFS(Invoices!$F$5:$F$304,Invoices!$E$5:$E$304,$E283)&gt;SUMIFS(Commitments!$F$5:$F$204,Commitments!$B$5:$B$204,$E283)),"⚠ this order is over-invoiced — raise a variation or reject the invoice",IF(AND($J283="",TODAY()-$A283&gt;60),"⚠ unpaid after 60 days",IF($E283="","no order reference — it cannot be matched","")))))))</f>
        <v/>
      </c>
    </row>
    <row r="284">
      <c r="A284" s="16" t="n"/>
      <c r="B284" s="10" t="n"/>
      <c r="C284" s="10" t="n"/>
      <c r="D284" s="10" t="n"/>
      <c r="E284" s="10" t="n"/>
      <c r="F284" s="11" t="n"/>
      <c r="G284" s="11" t="n"/>
      <c r="H284" s="12">
        <f>IF($A284="","",$F284+$G284)</f>
        <v/>
      </c>
      <c r="I284" s="10" t="n"/>
      <c r="J284" s="16" t="n"/>
      <c r="K284" s="17">
        <f>IF($A284="","",IF($J284&lt;&gt;"","",TODAY()-$A284))</f>
        <v/>
      </c>
      <c r="L284" s="15">
        <f>IF($A284="","",IF(COUNTIF(Costs!$A$5:$A$204,$D284)=0,"⚠ this cost line is not on the Costs tab",IF($F284&lt;=0,"⚠ net amount is missing",IF(AND($E284&lt;&gt;"",COUNTIF(Commitments!$B$5:$B$204,$E284)=0),"⚠ no order on the Commitments tab has that reference",IF(AND($E284&lt;&gt;"",SUMIFS(Invoices!$F$5:$F$304,Invoices!$E$5:$E$304,$E284)&gt;SUMIFS(Commitments!$F$5:$F$204,Commitments!$B$5:$B$204,$E284)),"⚠ this order is over-invoiced — raise a variation or reject the invoice",IF(AND($J284="",TODAY()-$A284&gt;60),"⚠ unpaid after 60 days",IF($E284="","no order reference — it cannot be matched","")))))))</f>
        <v/>
      </c>
    </row>
    <row r="285">
      <c r="A285" s="16" t="n"/>
      <c r="B285" s="10" t="n"/>
      <c r="C285" s="10" t="n"/>
      <c r="D285" s="10" t="n"/>
      <c r="E285" s="10" t="n"/>
      <c r="F285" s="11" t="n"/>
      <c r="G285" s="11" t="n"/>
      <c r="H285" s="12">
        <f>IF($A285="","",$F285+$G285)</f>
        <v/>
      </c>
      <c r="I285" s="10" t="n"/>
      <c r="J285" s="16" t="n"/>
      <c r="K285" s="17">
        <f>IF($A285="","",IF($J285&lt;&gt;"","",TODAY()-$A285))</f>
        <v/>
      </c>
      <c r="L285" s="15">
        <f>IF($A285="","",IF(COUNTIF(Costs!$A$5:$A$204,$D285)=0,"⚠ this cost line is not on the Costs tab",IF($F285&lt;=0,"⚠ net amount is missing",IF(AND($E285&lt;&gt;"",COUNTIF(Commitments!$B$5:$B$204,$E285)=0),"⚠ no order on the Commitments tab has that reference",IF(AND($E285&lt;&gt;"",SUMIFS(Invoices!$F$5:$F$304,Invoices!$E$5:$E$304,$E285)&gt;SUMIFS(Commitments!$F$5:$F$204,Commitments!$B$5:$B$204,$E285)),"⚠ this order is over-invoiced — raise a variation or reject the invoice",IF(AND($J285="",TODAY()-$A285&gt;60),"⚠ unpaid after 60 days",IF($E285="","no order reference — it cannot be matched","")))))))</f>
        <v/>
      </c>
    </row>
    <row r="286">
      <c r="A286" s="16" t="n"/>
      <c r="B286" s="10" t="n"/>
      <c r="C286" s="10" t="n"/>
      <c r="D286" s="10" t="n"/>
      <c r="E286" s="10" t="n"/>
      <c r="F286" s="11" t="n"/>
      <c r="G286" s="11" t="n"/>
      <c r="H286" s="12">
        <f>IF($A286="","",$F286+$G286)</f>
        <v/>
      </c>
      <c r="I286" s="10" t="n"/>
      <c r="J286" s="16" t="n"/>
      <c r="K286" s="17">
        <f>IF($A286="","",IF($J286&lt;&gt;"","",TODAY()-$A286))</f>
        <v/>
      </c>
      <c r="L286" s="15">
        <f>IF($A286="","",IF(COUNTIF(Costs!$A$5:$A$204,$D286)=0,"⚠ this cost line is not on the Costs tab",IF($F286&lt;=0,"⚠ net amount is missing",IF(AND($E286&lt;&gt;"",COUNTIF(Commitments!$B$5:$B$204,$E286)=0),"⚠ no order on the Commitments tab has that reference",IF(AND($E286&lt;&gt;"",SUMIFS(Invoices!$F$5:$F$304,Invoices!$E$5:$E$304,$E286)&gt;SUMIFS(Commitments!$F$5:$F$204,Commitments!$B$5:$B$204,$E286)),"⚠ this order is over-invoiced — raise a variation or reject the invoice",IF(AND($J286="",TODAY()-$A286&gt;60),"⚠ unpaid after 60 days",IF($E286="","no order reference — it cannot be matched","")))))))</f>
        <v/>
      </c>
    </row>
    <row r="287">
      <c r="A287" s="16" t="n"/>
      <c r="B287" s="10" t="n"/>
      <c r="C287" s="10" t="n"/>
      <c r="D287" s="10" t="n"/>
      <c r="E287" s="10" t="n"/>
      <c r="F287" s="11" t="n"/>
      <c r="G287" s="11" t="n"/>
      <c r="H287" s="12">
        <f>IF($A287="","",$F287+$G287)</f>
        <v/>
      </c>
      <c r="I287" s="10" t="n"/>
      <c r="J287" s="16" t="n"/>
      <c r="K287" s="17">
        <f>IF($A287="","",IF($J287&lt;&gt;"","",TODAY()-$A287))</f>
        <v/>
      </c>
      <c r="L287" s="15">
        <f>IF($A287="","",IF(COUNTIF(Costs!$A$5:$A$204,$D287)=0,"⚠ this cost line is not on the Costs tab",IF($F287&lt;=0,"⚠ net amount is missing",IF(AND($E287&lt;&gt;"",COUNTIF(Commitments!$B$5:$B$204,$E287)=0),"⚠ no order on the Commitments tab has that reference",IF(AND($E287&lt;&gt;"",SUMIFS(Invoices!$F$5:$F$304,Invoices!$E$5:$E$304,$E287)&gt;SUMIFS(Commitments!$F$5:$F$204,Commitments!$B$5:$B$204,$E287)),"⚠ this order is over-invoiced — raise a variation or reject the invoice",IF(AND($J287="",TODAY()-$A287&gt;60),"⚠ unpaid after 60 days",IF($E287="","no order reference — it cannot be matched","")))))))</f>
        <v/>
      </c>
    </row>
    <row r="288">
      <c r="A288" s="16" t="n"/>
      <c r="B288" s="10" t="n"/>
      <c r="C288" s="10" t="n"/>
      <c r="D288" s="10" t="n"/>
      <c r="E288" s="10" t="n"/>
      <c r="F288" s="11" t="n"/>
      <c r="G288" s="11" t="n"/>
      <c r="H288" s="12">
        <f>IF($A288="","",$F288+$G288)</f>
        <v/>
      </c>
      <c r="I288" s="10" t="n"/>
      <c r="J288" s="16" t="n"/>
      <c r="K288" s="17">
        <f>IF($A288="","",IF($J288&lt;&gt;"","",TODAY()-$A288))</f>
        <v/>
      </c>
      <c r="L288" s="15">
        <f>IF($A288="","",IF(COUNTIF(Costs!$A$5:$A$204,$D288)=0,"⚠ this cost line is not on the Costs tab",IF($F288&lt;=0,"⚠ net amount is missing",IF(AND($E288&lt;&gt;"",COUNTIF(Commitments!$B$5:$B$204,$E288)=0),"⚠ no order on the Commitments tab has that reference",IF(AND($E288&lt;&gt;"",SUMIFS(Invoices!$F$5:$F$304,Invoices!$E$5:$E$304,$E288)&gt;SUMIFS(Commitments!$F$5:$F$204,Commitments!$B$5:$B$204,$E288)),"⚠ this order is over-invoiced — raise a variation or reject the invoice",IF(AND($J288="",TODAY()-$A288&gt;60),"⚠ unpaid after 60 days",IF($E288="","no order reference — it cannot be matched","")))))))</f>
        <v/>
      </c>
    </row>
    <row r="289">
      <c r="A289" s="16" t="n"/>
      <c r="B289" s="10" t="n"/>
      <c r="C289" s="10" t="n"/>
      <c r="D289" s="10" t="n"/>
      <c r="E289" s="10" t="n"/>
      <c r="F289" s="11" t="n"/>
      <c r="G289" s="11" t="n"/>
      <c r="H289" s="12">
        <f>IF($A289="","",$F289+$G289)</f>
        <v/>
      </c>
      <c r="I289" s="10" t="n"/>
      <c r="J289" s="16" t="n"/>
      <c r="K289" s="17">
        <f>IF($A289="","",IF($J289&lt;&gt;"","",TODAY()-$A289))</f>
        <v/>
      </c>
      <c r="L289" s="15">
        <f>IF($A289="","",IF(COUNTIF(Costs!$A$5:$A$204,$D289)=0,"⚠ this cost line is not on the Costs tab",IF($F289&lt;=0,"⚠ net amount is missing",IF(AND($E289&lt;&gt;"",COUNTIF(Commitments!$B$5:$B$204,$E289)=0),"⚠ no order on the Commitments tab has that reference",IF(AND($E289&lt;&gt;"",SUMIFS(Invoices!$F$5:$F$304,Invoices!$E$5:$E$304,$E289)&gt;SUMIFS(Commitments!$F$5:$F$204,Commitments!$B$5:$B$204,$E289)),"⚠ this order is over-invoiced — raise a variation or reject the invoice",IF(AND($J289="",TODAY()-$A289&gt;60),"⚠ unpaid after 60 days",IF($E289="","no order reference — it cannot be matched","")))))))</f>
        <v/>
      </c>
    </row>
    <row r="290">
      <c r="A290" s="16" t="n"/>
      <c r="B290" s="10" t="n"/>
      <c r="C290" s="10" t="n"/>
      <c r="D290" s="10" t="n"/>
      <c r="E290" s="10" t="n"/>
      <c r="F290" s="11" t="n"/>
      <c r="G290" s="11" t="n"/>
      <c r="H290" s="12">
        <f>IF($A290="","",$F290+$G290)</f>
        <v/>
      </c>
      <c r="I290" s="10" t="n"/>
      <c r="J290" s="16" t="n"/>
      <c r="K290" s="17">
        <f>IF($A290="","",IF($J290&lt;&gt;"","",TODAY()-$A290))</f>
        <v/>
      </c>
      <c r="L290" s="15">
        <f>IF($A290="","",IF(COUNTIF(Costs!$A$5:$A$204,$D290)=0,"⚠ this cost line is not on the Costs tab",IF($F290&lt;=0,"⚠ net amount is missing",IF(AND($E290&lt;&gt;"",COUNTIF(Commitments!$B$5:$B$204,$E290)=0),"⚠ no order on the Commitments tab has that reference",IF(AND($E290&lt;&gt;"",SUMIFS(Invoices!$F$5:$F$304,Invoices!$E$5:$E$304,$E290)&gt;SUMIFS(Commitments!$F$5:$F$204,Commitments!$B$5:$B$204,$E290)),"⚠ this order is over-invoiced — raise a variation or reject the invoice",IF(AND($J290="",TODAY()-$A290&gt;60),"⚠ unpaid after 60 days",IF($E290="","no order reference — it cannot be matched","")))))))</f>
        <v/>
      </c>
    </row>
    <row r="291">
      <c r="A291" s="16" t="n"/>
      <c r="B291" s="10" t="n"/>
      <c r="C291" s="10" t="n"/>
      <c r="D291" s="10" t="n"/>
      <c r="E291" s="10" t="n"/>
      <c r="F291" s="11" t="n"/>
      <c r="G291" s="11" t="n"/>
      <c r="H291" s="12">
        <f>IF($A291="","",$F291+$G291)</f>
        <v/>
      </c>
      <c r="I291" s="10" t="n"/>
      <c r="J291" s="16" t="n"/>
      <c r="K291" s="17">
        <f>IF($A291="","",IF($J291&lt;&gt;"","",TODAY()-$A291))</f>
        <v/>
      </c>
      <c r="L291" s="15">
        <f>IF($A291="","",IF(COUNTIF(Costs!$A$5:$A$204,$D291)=0,"⚠ this cost line is not on the Costs tab",IF($F291&lt;=0,"⚠ net amount is missing",IF(AND($E291&lt;&gt;"",COUNTIF(Commitments!$B$5:$B$204,$E291)=0),"⚠ no order on the Commitments tab has that reference",IF(AND($E291&lt;&gt;"",SUMIFS(Invoices!$F$5:$F$304,Invoices!$E$5:$E$304,$E291)&gt;SUMIFS(Commitments!$F$5:$F$204,Commitments!$B$5:$B$204,$E291)),"⚠ this order is over-invoiced — raise a variation or reject the invoice",IF(AND($J291="",TODAY()-$A291&gt;60),"⚠ unpaid after 60 days",IF($E291="","no order reference — it cannot be matched","")))))))</f>
        <v/>
      </c>
    </row>
    <row r="292">
      <c r="A292" s="16" t="n"/>
      <c r="B292" s="10" t="n"/>
      <c r="C292" s="10" t="n"/>
      <c r="D292" s="10" t="n"/>
      <c r="E292" s="10" t="n"/>
      <c r="F292" s="11" t="n"/>
      <c r="G292" s="11" t="n"/>
      <c r="H292" s="12">
        <f>IF($A292="","",$F292+$G292)</f>
        <v/>
      </c>
      <c r="I292" s="10" t="n"/>
      <c r="J292" s="16" t="n"/>
      <c r="K292" s="17">
        <f>IF($A292="","",IF($J292&lt;&gt;"","",TODAY()-$A292))</f>
        <v/>
      </c>
      <c r="L292" s="15">
        <f>IF($A292="","",IF(COUNTIF(Costs!$A$5:$A$204,$D292)=0,"⚠ this cost line is not on the Costs tab",IF($F292&lt;=0,"⚠ net amount is missing",IF(AND($E292&lt;&gt;"",COUNTIF(Commitments!$B$5:$B$204,$E292)=0),"⚠ no order on the Commitments tab has that reference",IF(AND($E292&lt;&gt;"",SUMIFS(Invoices!$F$5:$F$304,Invoices!$E$5:$E$304,$E292)&gt;SUMIFS(Commitments!$F$5:$F$204,Commitments!$B$5:$B$204,$E292)),"⚠ this order is over-invoiced — raise a variation or reject the invoice",IF(AND($J292="",TODAY()-$A292&gt;60),"⚠ unpaid after 60 days",IF($E292="","no order reference — it cannot be matched","")))))))</f>
        <v/>
      </c>
    </row>
    <row r="293">
      <c r="A293" s="16" t="n"/>
      <c r="B293" s="10" t="n"/>
      <c r="C293" s="10" t="n"/>
      <c r="D293" s="10" t="n"/>
      <c r="E293" s="10" t="n"/>
      <c r="F293" s="11" t="n"/>
      <c r="G293" s="11" t="n"/>
      <c r="H293" s="12">
        <f>IF($A293="","",$F293+$G293)</f>
        <v/>
      </c>
      <c r="I293" s="10" t="n"/>
      <c r="J293" s="16" t="n"/>
      <c r="K293" s="17">
        <f>IF($A293="","",IF($J293&lt;&gt;"","",TODAY()-$A293))</f>
        <v/>
      </c>
      <c r="L293" s="15">
        <f>IF($A293="","",IF(COUNTIF(Costs!$A$5:$A$204,$D293)=0,"⚠ this cost line is not on the Costs tab",IF($F293&lt;=0,"⚠ net amount is missing",IF(AND($E293&lt;&gt;"",COUNTIF(Commitments!$B$5:$B$204,$E293)=0),"⚠ no order on the Commitments tab has that reference",IF(AND($E293&lt;&gt;"",SUMIFS(Invoices!$F$5:$F$304,Invoices!$E$5:$E$304,$E293)&gt;SUMIFS(Commitments!$F$5:$F$204,Commitments!$B$5:$B$204,$E293)),"⚠ this order is over-invoiced — raise a variation or reject the invoice",IF(AND($J293="",TODAY()-$A293&gt;60),"⚠ unpaid after 60 days",IF($E293="","no order reference — it cannot be matched","")))))))</f>
        <v/>
      </c>
    </row>
    <row r="294">
      <c r="A294" s="16" t="n"/>
      <c r="B294" s="10" t="n"/>
      <c r="C294" s="10" t="n"/>
      <c r="D294" s="10" t="n"/>
      <c r="E294" s="10" t="n"/>
      <c r="F294" s="11" t="n"/>
      <c r="G294" s="11" t="n"/>
      <c r="H294" s="12">
        <f>IF($A294="","",$F294+$G294)</f>
        <v/>
      </c>
      <c r="I294" s="10" t="n"/>
      <c r="J294" s="16" t="n"/>
      <c r="K294" s="17">
        <f>IF($A294="","",IF($J294&lt;&gt;"","",TODAY()-$A294))</f>
        <v/>
      </c>
      <c r="L294" s="15">
        <f>IF($A294="","",IF(COUNTIF(Costs!$A$5:$A$204,$D294)=0,"⚠ this cost line is not on the Costs tab",IF($F294&lt;=0,"⚠ net amount is missing",IF(AND($E294&lt;&gt;"",COUNTIF(Commitments!$B$5:$B$204,$E294)=0),"⚠ no order on the Commitments tab has that reference",IF(AND($E294&lt;&gt;"",SUMIFS(Invoices!$F$5:$F$304,Invoices!$E$5:$E$304,$E294)&gt;SUMIFS(Commitments!$F$5:$F$204,Commitments!$B$5:$B$204,$E294)),"⚠ this order is over-invoiced — raise a variation or reject the invoice",IF(AND($J294="",TODAY()-$A294&gt;60),"⚠ unpaid after 60 days",IF($E294="","no order reference — it cannot be matched","")))))))</f>
        <v/>
      </c>
    </row>
    <row r="295">
      <c r="A295" s="16" t="n"/>
      <c r="B295" s="10" t="n"/>
      <c r="C295" s="10" t="n"/>
      <c r="D295" s="10" t="n"/>
      <c r="E295" s="10" t="n"/>
      <c r="F295" s="11" t="n"/>
      <c r="G295" s="11" t="n"/>
      <c r="H295" s="12">
        <f>IF($A295="","",$F295+$G295)</f>
        <v/>
      </c>
      <c r="I295" s="10" t="n"/>
      <c r="J295" s="16" t="n"/>
      <c r="K295" s="17">
        <f>IF($A295="","",IF($J295&lt;&gt;"","",TODAY()-$A295))</f>
        <v/>
      </c>
      <c r="L295" s="15">
        <f>IF($A295="","",IF(COUNTIF(Costs!$A$5:$A$204,$D295)=0,"⚠ this cost line is not on the Costs tab",IF($F295&lt;=0,"⚠ net amount is missing",IF(AND($E295&lt;&gt;"",COUNTIF(Commitments!$B$5:$B$204,$E295)=0),"⚠ no order on the Commitments tab has that reference",IF(AND($E295&lt;&gt;"",SUMIFS(Invoices!$F$5:$F$304,Invoices!$E$5:$E$304,$E295)&gt;SUMIFS(Commitments!$F$5:$F$204,Commitments!$B$5:$B$204,$E295)),"⚠ this order is over-invoiced — raise a variation or reject the invoice",IF(AND($J295="",TODAY()-$A295&gt;60),"⚠ unpaid after 60 days",IF($E295="","no order reference — it cannot be matched","")))))))</f>
        <v/>
      </c>
    </row>
    <row r="296">
      <c r="A296" s="16" t="n"/>
      <c r="B296" s="10" t="n"/>
      <c r="C296" s="10" t="n"/>
      <c r="D296" s="10" t="n"/>
      <c r="E296" s="10" t="n"/>
      <c r="F296" s="11" t="n"/>
      <c r="G296" s="11" t="n"/>
      <c r="H296" s="12">
        <f>IF($A296="","",$F296+$G296)</f>
        <v/>
      </c>
      <c r="I296" s="10" t="n"/>
      <c r="J296" s="16" t="n"/>
      <c r="K296" s="17">
        <f>IF($A296="","",IF($J296&lt;&gt;"","",TODAY()-$A296))</f>
        <v/>
      </c>
      <c r="L296" s="15">
        <f>IF($A296="","",IF(COUNTIF(Costs!$A$5:$A$204,$D296)=0,"⚠ this cost line is not on the Costs tab",IF($F296&lt;=0,"⚠ net amount is missing",IF(AND($E296&lt;&gt;"",COUNTIF(Commitments!$B$5:$B$204,$E296)=0),"⚠ no order on the Commitments tab has that reference",IF(AND($E296&lt;&gt;"",SUMIFS(Invoices!$F$5:$F$304,Invoices!$E$5:$E$304,$E296)&gt;SUMIFS(Commitments!$F$5:$F$204,Commitments!$B$5:$B$204,$E296)),"⚠ this order is over-invoiced — raise a variation or reject the invoice",IF(AND($J296="",TODAY()-$A296&gt;60),"⚠ unpaid after 60 days",IF($E296="","no order reference — it cannot be matched","")))))))</f>
        <v/>
      </c>
    </row>
    <row r="297">
      <c r="A297" s="16" t="n"/>
      <c r="B297" s="10" t="n"/>
      <c r="C297" s="10" t="n"/>
      <c r="D297" s="10" t="n"/>
      <c r="E297" s="10" t="n"/>
      <c r="F297" s="11" t="n"/>
      <c r="G297" s="11" t="n"/>
      <c r="H297" s="12">
        <f>IF($A297="","",$F297+$G297)</f>
        <v/>
      </c>
      <c r="I297" s="10" t="n"/>
      <c r="J297" s="16" t="n"/>
      <c r="K297" s="17">
        <f>IF($A297="","",IF($J297&lt;&gt;"","",TODAY()-$A297))</f>
        <v/>
      </c>
      <c r="L297" s="15">
        <f>IF($A297="","",IF(COUNTIF(Costs!$A$5:$A$204,$D297)=0,"⚠ this cost line is not on the Costs tab",IF($F297&lt;=0,"⚠ net amount is missing",IF(AND($E297&lt;&gt;"",COUNTIF(Commitments!$B$5:$B$204,$E297)=0),"⚠ no order on the Commitments tab has that reference",IF(AND($E297&lt;&gt;"",SUMIFS(Invoices!$F$5:$F$304,Invoices!$E$5:$E$304,$E297)&gt;SUMIFS(Commitments!$F$5:$F$204,Commitments!$B$5:$B$204,$E297)),"⚠ this order is over-invoiced — raise a variation or reject the invoice",IF(AND($J297="",TODAY()-$A297&gt;60),"⚠ unpaid after 60 days",IF($E297="","no order reference — it cannot be matched","")))))))</f>
        <v/>
      </c>
    </row>
    <row r="298">
      <c r="A298" s="16" t="n"/>
      <c r="B298" s="10" t="n"/>
      <c r="C298" s="10" t="n"/>
      <c r="D298" s="10" t="n"/>
      <c r="E298" s="10" t="n"/>
      <c r="F298" s="11" t="n"/>
      <c r="G298" s="11" t="n"/>
      <c r="H298" s="12">
        <f>IF($A298="","",$F298+$G298)</f>
        <v/>
      </c>
      <c r="I298" s="10" t="n"/>
      <c r="J298" s="16" t="n"/>
      <c r="K298" s="17">
        <f>IF($A298="","",IF($J298&lt;&gt;"","",TODAY()-$A298))</f>
        <v/>
      </c>
      <c r="L298" s="15">
        <f>IF($A298="","",IF(COUNTIF(Costs!$A$5:$A$204,$D298)=0,"⚠ this cost line is not on the Costs tab",IF($F298&lt;=0,"⚠ net amount is missing",IF(AND($E298&lt;&gt;"",COUNTIF(Commitments!$B$5:$B$204,$E298)=0),"⚠ no order on the Commitments tab has that reference",IF(AND($E298&lt;&gt;"",SUMIFS(Invoices!$F$5:$F$304,Invoices!$E$5:$E$304,$E298)&gt;SUMIFS(Commitments!$F$5:$F$204,Commitments!$B$5:$B$204,$E298)),"⚠ this order is over-invoiced — raise a variation or reject the invoice",IF(AND($J298="",TODAY()-$A298&gt;60),"⚠ unpaid after 60 days",IF($E298="","no order reference — it cannot be matched","")))))))</f>
        <v/>
      </c>
    </row>
    <row r="299">
      <c r="A299" s="16" t="n"/>
      <c r="B299" s="10" t="n"/>
      <c r="C299" s="10" t="n"/>
      <c r="D299" s="10" t="n"/>
      <c r="E299" s="10" t="n"/>
      <c r="F299" s="11" t="n"/>
      <c r="G299" s="11" t="n"/>
      <c r="H299" s="12">
        <f>IF($A299="","",$F299+$G299)</f>
        <v/>
      </c>
      <c r="I299" s="10" t="n"/>
      <c r="J299" s="16" t="n"/>
      <c r="K299" s="17">
        <f>IF($A299="","",IF($J299&lt;&gt;"","",TODAY()-$A299))</f>
        <v/>
      </c>
      <c r="L299" s="15">
        <f>IF($A299="","",IF(COUNTIF(Costs!$A$5:$A$204,$D299)=0,"⚠ this cost line is not on the Costs tab",IF($F299&lt;=0,"⚠ net amount is missing",IF(AND($E299&lt;&gt;"",COUNTIF(Commitments!$B$5:$B$204,$E299)=0),"⚠ no order on the Commitments tab has that reference",IF(AND($E299&lt;&gt;"",SUMIFS(Invoices!$F$5:$F$304,Invoices!$E$5:$E$304,$E299)&gt;SUMIFS(Commitments!$F$5:$F$204,Commitments!$B$5:$B$204,$E299)),"⚠ this order is over-invoiced — raise a variation or reject the invoice",IF(AND($J299="",TODAY()-$A299&gt;60),"⚠ unpaid after 60 days",IF($E299="","no order reference — it cannot be matched","")))))))</f>
        <v/>
      </c>
    </row>
    <row r="300">
      <c r="A300" s="16" t="n"/>
      <c r="B300" s="10" t="n"/>
      <c r="C300" s="10" t="n"/>
      <c r="D300" s="10" t="n"/>
      <c r="E300" s="10" t="n"/>
      <c r="F300" s="11" t="n"/>
      <c r="G300" s="11" t="n"/>
      <c r="H300" s="12">
        <f>IF($A300="","",$F300+$G300)</f>
        <v/>
      </c>
      <c r="I300" s="10" t="n"/>
      <c r="J300" s="16" t="n"/>
      <c r="K300" s="17">
        <f>IF($A300="","",IF($J300&lt;&gt;"","",TODAY()-$A300))</f>
        <v/>
      </c>
      <c r="L300" s="15">
        <f>IF($A300="","",IF(COUNTIF(Costs!$A$5:$A$204,$D300)=0,"⚠ this cost line is not on the Costs tab",IF($F300&lt;=0,"⚠ net amount is missing",IF(AND($E300&lt;&gt;"",COUNTIF(Commitments!$B$5:$B$204,$E300)=0),"⚠ no order on the Commitments tab has that reference",IF(AND($E300&lt;&gt;"",SUMIFS(Invoices!$F$5:$F$304,Invoices!$E$5:$E$304,$E300)&gt;SUMIFS(Commitments!$F$5:$F$204,Commitments!$B$5:$B$204,$E300)),"⚠ this order is over-invoiced — raise a variation or reject the invoice",IF(AND($J300="",TODAY()-$A300&gt;60),"⚠ unpaid after 60 days",IF($E300="","no order reference — it cannot be matched","")))))))</f>
        <v/>
      </c>
    </row>
    <row r="301">
      <c r="A301" s="16" t="n"/>
      <c r="B301" s="10" t="n"/>
      <c r="C301" s="10" t="n"/>
      <c r="D301" s="10" t="n"/>
      <c r="E301" s="10" t="n"/>
      <c r="F301" s="11" t="n"/>
      <c r="G301" s="11" t="n"/>
      <c r="H301" s="12">
        <f>IF($A301="","",$F301+$G301)</f>
        <v/>
      </c>
      <c r="I301" s="10" t="n"/>
      <c r="J301" s="16" t="n"/>
      <c r="K301" s="17">
        <f>IF($A301="","",IF($J301&lt;&gt;"","",TODAY()-$A301))</f>
        <v/>
      </c>
      <c r="L301" s="15">
        <f>IF($A301="","",IF(COUNTIF(Costs!$A$5:$A$204,$D301)=0,"⚠ this cost line is not on the Costs tab",IF($F301&lt;=0,"⚠ net amount is missing",IF(AND($E301&lt;&gt;"",COUNTIF(Commitments!$B$5:$B$204,$E301)=0),"⚠ no order on the Commitments tab has that reference",IF(AND($E301&lt;&gt;"",SUMIFS(Invoices!$F$5:$F$304,Invoices!$E$5:$E$304,$E301)&gt;SUMIFS(Commitments!$F$5:$F$204,Commitments!$B$5:$B$204,$E301)),"⚠ this order is over-invoiced — raise a variation or reject the invoice",IF(AND($J301="",TODAY()-$A301&gt;60),"⚠ unpaid after 60 days",IF($E301="","no order reference — it cannot be matched","")))))))</f>
        <v/>
      </c>
    </row>
    <row r="302">
      <c r="A302" s="16" t="n"/>
      <c r="B302" s="10" t="n"/>
      <c r="C302" s="10" t="n"/>
      <c r="D302" s="10" t="n"/>
      <c r="E302" s="10" t="n"/>
      <c r="F302" s="11" t="n"/>
      <c r="G302" s="11" t="n"/>
      <c r="H302" s="12">
        <f>IF($A302="","",$F302+$G302)</f>
        <v/>
      </c>
      <c r="I302" s="10" t="n"/>
      <c r="J302" s="16" t="n"/>
      <c r="K302" s="17">
        <f>IF($A302="","",IF($J302&lt;&gt;"","",TODAY()-$A302))</f>
        <v/>
      </c>
      <c r="L302" s="15">
        <f>IF($A302="","",IF(COUNTIF(Costs!$A$5:$A$204,$D302)=0,"⚠ this cost line is not on the Costs tab",IF($F302&lt;=0,"⚠ net amount is missing",IF(AND($E302&lt;&gt;"",COUNTIF(Commitments!$B$5:$B$204,$E302)=0),"⚠ no order on the Commitments tab has that reference",IF(AND($E302&lt;&gt;"",SUMIFS(Invoices!$F$5:$F$304,Invoices!$E$5:$E$304,$E302)&gt;SUMIFS(Commitments!$F$5:$F$204,Commitments!$B$5:$B$204,$E302)),"⚠ this order is over-invoiced — raise a variation or reject the invoice",IF(AND($J302="",TODAY()-$A302&gt;60),"⚠ unpaid after 60 days",IF($E302="","no order reference — it cannot be matched","")))))))</f>
        <v/>
      </c>
    </row>
    <row r="303">
      <c r="A303" s="16" t="n"/>
      <c r="B303" s="10" t="n"/>
      <c r="C303" s="10" t="n"/>
      <c r="D303" s="10" t="n"/>
      <c r="E303" s="10" t="n"/>
      <c r="F303" s="11" t="n"/>
      <c r="G303" s="11" t="n"/>
      <c r="H303" s="12">
        <f>IF($A303="","",$F303+$G303)</f>
        <v/>
      </c>
      <c r="I303" s="10" t="n"/>
      <c r="J303" s="16" t="n"/>
      <c r="K303" s="17">
        <f>IF($A303="","",IF($J303&lt;&gt;"","",TODAY()-$A303))</f>
        <v/>
      </c>
      <c r="L303" s="15">
        <f>IF($A303="","",IF(COUNTIF(Costs!$A$5:$A$204,$D303)=0,"⚠ this cost line is not on the Costs tab",IF($F303&lt;=0,"⚠ net amount is missing",IF(AND($E303&lt;&gt;"",COUNTIF(Commitments!$B$5:$B$204,$E303)=0),"⚠ no order on the Commitments tab has that reference",IF(AND($E303&lt;&gt;"",SUMIFS(Invoices!$F$5:$F$304,Invoices!$E$5:$E$304,$E303)&gt;SUMIFS(Commitments!$F$5:$F$204,Commitments!$B$5:$B$204,$E303)),"⚠ this order is over-invoiced — raise a variation or reject the invoice",IF(AND($J303="",TODAY()-$A303&gt;60),"⚠ unpaid after 60 days",IF($E303="","no order reference — it cannot be matched","")))))))</f>
        <v/>
      </c>
    </row>
    <row r="304">
      <c r="A304" s="16" t="n"/>
      <c r="B304" s="10" t="n"/>
      <c r="C304" s="10" t="n"/>
      <c r="D304" s="10" t="n"/>
      <c r="E304" s="10" t="n"/>
      <c r="F304" s="11" t="n"/>
      <c r="G304" s="11" t="n"/>
      <c r="H304" s="12">
        <f>IF($A304="","",$F304+$G304)</f>
        <v/>
      </c>
      <c r="I304" s="10" t="n"/>
      <c r="J304" s="16" t="n"/>
      <c r="K304" s="17">
        <f>IF($A304="","",IF($J304&lt;&gt;"","",TODAY()-$A304))</f>
        <v/>
      </c>
      <c r="L304" s="15">
        <f>IF($A304="","",IF(COUNTIF(Costs!$A$5:$A$204,$D304)=0,"⚠ this cost line is not on the Costs tab",IF($F304&lt;=0,"⚠ net amount is missing",IF(AND($E304&lt;&gt;"",COUNTIF(Commitments!$B$5:$B$204,$E304)=0),"⚠ no order on the Commitments tab has that reference",IF(AND($E304&lt;&gt;"",SUMIFS(Invoices!$F$5:$F$304,Invoices!$E$5:$E$304,$E304)&gt;SUMIFS(Commitments!$F$5:$F$204,Commitments!$B$5:$B$204,$E304)),"⚠ this order is over-invoiced — raise a variation or reject the invoice",IF(AND($J304="",TODAY()-$A304&gt;60),"⚠ unpaid after 60 days",IF($E304="","no order reference — it cannot be matched","")))))))</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06"/>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22" customWidth="1" min="3" max="3"/>
    <col width="18" customWidth="1" min="4" max="4"/>
    <col width="40" customWidth="1" min="5" max="5"/>
    <col width="13" customWidth="1" min="6" max="6"/>
    <col width="14" customWidth="1" min="7" max="7"/>
    <col width="14" customWidth="1" min="8" max="8"/>
    <col width="11" customWidth="1" min="9" max="9"/>
    <col width="14" customWidth="1" min="10" max="10"/>
    <col width="40" customWidth="1" min="11" max="11"/>
    <col width="50" customWidth="1" min="12" max="12"/>
    <col width="28" customWidth="1" min="14" max="14"/>
    <col width="16" customWidth="1" min="15" max="15"/>
  </cols>
  <sheetData>
    <row r="1">
      <c r="A1" s="1" t="inlineStr">
        <is>
          <t>Commitments — signed orders and contracts, billed or not</t>
        </is>
      </c>
    </row>
    <row r="2">
      <c r="A2" s="2" t="inlineStr">
        <is>
          <t>This is the tab that makes the tracker worth keeping. The moment an order is signed the money is spent, whatever the invoice register says.</t>
        </is>
      </c>
      <c r="N2" s="3" t="inlineStr">
        <is>
          <t>Commitments</t>
        </is>
      </c>
    </row>
    <row r="3">
      <c r="N3" s="6" t="inlineStr">
        <is>
          <t>Orders signed</t>
        </is>
      </c>
      <c r="O3" s="7">
        <f>COUNT($A$5:$A$204)</f>
        <v/>
      </c>
    </row>
    <row r="4">
      <c r="A4" s="8" t="inlineStr">
        <is>
          <t>Date signed</t>
        </is>
      </c>
      <c r="B4" s="8" t="inlineStr">
        <is>
          <t>Reference</t>
        </is>
      </c>
      <c r="C4" s="8" t="inlineStr">
        <is>
          <t>Supplier</t>
        </is>
      </c>
      <c r="D4" s="8" t="inlineStr">
        <is>
          <t>Cost line</t>
        </is>
      </c>
      <c r="E4" s="8" t="inlineStr">
        <is>
          <t>Description</t>
        </is>
      </c>
      <c r="F4" s="8" t="inlineStr">
        <is>
          <t>Value</t>
        </is>
      </c>
      <c r="G4" s="8" t="inlineStr">
        <is>
          <t>Invoiced to date</t>
        </is>
      </c>
      <c r="H4" s="8" t="inlineStr">
        <is>
          <t>Left to invoice</t>
        </is>
      </c>
      <c r="I4" s="8" t="inlineStr">
        <is>
          <t>% invoiced</t>
        </is>
      </c>
      <c r="J4" s="8" t="inlineStr">
        <is>
          <t>Expected completion</t>
        </is>
      </c>
      <c r="K4" s="8" t="inlineStr">
        <is>
          <t>Status</t>
        </is>
      </c>
      <c r="L4" s="8" t="inlineStr">
        <is>
          <t>Check</t>
        </is>
      </c>
      <c r="N4" s="6" t="inlineStr">
        <is>
          <t>Total value committed</t>
        </is>
      </c>
      <c r="O4" s="9">
        <f>SUM($F$5:$F$204)</f>
        <v/>
      </c>
    </row>
    <row r="5">
      <c r="A5" s="16" t="n">
        <v>46041</v>
      </c>
      <c r="B5" s="10" t="inlineStr">
        <is>
          <t>PO-014</t>
        </is>
      </c>
      <c r="C5" s="10" t="inlineStr">
        <is>
          <t>Studio Nord</t>
        </is>
      </c>
      <c r="D5" s="10" t="inlineStr">
        <is>
          <t>Design</t>
        </is>
      </c>
      <c r="E5" s="10" t="inlineStr">
        <is>
          <t>Brand and interface design, fixed price</t>
        </is>
      </c>
      <c r="F5" s="11" t="n">
        <v>24000</v>
      </c>
      <c r="G5" s="12">
        <f>IF($A5="","",SUMIFS(Invoices!$F$5:$F$304,Invoices!$E$5:$E$304,$B5))</f>
        <v/>
      </c>
      <c r="H5" s="9">
        <f>IF($A5="","",$F5-$G5)</f>
        <v/>
      </c>
      <c r="I5" s="14">
        <f>IF($A5="","",IFERROR($G5/$F5,0))</f>
        <v/>
      </c>
      <c r="J5" s="16" t="n">
        <v>46112</v>
      </c>
      <c r="K5" s="18">
        <f>IF($A5="","",IF($G5&gt;$F5,"⚠ over-invoiced by "&amp;TEXT($G5-$F5,"#,##0"),IF($G5=0,"signed, nothing invoiced yet",IF($H5&lt;=0,"fully invoiced","open — "&amp;TEXT($H5,"#,##0")&amp;" still to come"))))</f>
        <v/>
      </c>
      <c r="L5" s="15">
        <f>IF($A5="","",IF($B5="","⚠ needs a reference so invoices can be matched to it",IF(COUNTIF(Commitments!$B$5:$B$204,$B5)&gt;1,"⚠ this reference is used on more than one row",IF(COUNTIF(Costs!$A$5:$A$204,$D5)=0,"⚠ this cost line is not on the Costs tab",IF($F5&lt;=0,"⚠ value is missing",IF(AND($J5&lt;&gt;"",$J5&lt;TODAY(),$H5&gt;0),"⚠ past its completion date with "&amp;TEXT($H5,"#,##0")&amp;" still to invoice",""))))))</f>
        <v/>
      </c>
      <c r="N5" s="6" t="inlineStr">
        <is>
          <t>Invoiced against them</t>
        </is>
      </c>
      <c r="O5" s="9">
        <f>SUM($G$5:$G$204)</f>
        <v/>
      </c>
    </row>
    <row r="6">
      <c r="A6" s="16" t="n">
        <v>46055</v>
      </c>
      <c r="B6" s="10" t="inlineStr">
        <is>
          <t>PO-021</t>
        </is>
      </c>
      <c r="C6" s="10" t="inlineStr">
        <is>
          <t>Meridian Software</t>
        </is>
      </c>
      <c r="D6" s="10" t="inlineStr">
        <is>
          <t>Development</t>
        </is>
      </c>
      <c r="E6" s="10" t="inlineStr">
        <is>
          <t>Build phase 1, time and materials, capped</t>
        </is>
      </c>
      <c r="F6" s="11" t="n">
        <v>96000</v>
      </c>
      <c r="G6" s="12">
        <f>IF($A6="","",SUMIFS(Invoices!$F$5:$F$304,Invoices!$E$5:$E$304,$B6))</f>
        <v/>
      </c>
      <c r="H6" s="9">
        <f>IF($A6="","",$F6-$G6)</f>
        <v/>
      </c>
      <c r="I6" s="14">
        <f>IF($A6="","",IFERROR($G6/$F6,0))</f>
        <v/>
      </c>
      <c r="J6" s="16" t="n">
        <v>46265</v>
      </c>
      <c r="K6" s="18">
        <f>IF($A6="","",IF($G6&gt;$F6,"⚠ over-invoiced by "&amp;TEXT($G6-$F6,"#,##0"),IF($G6=0,"signed, nothing invoiced yet",IF($H6&lt;=0,"fully invoiced","open — "&amp;TEXT($H6,"#,##0")&amp;" still to come"))))</f>
        <v/>
      </c>
      <c r="L6" s="15">
        <f>IF($A6="","",IF($B6="","⚠ needs a reference so invoices can be matched to it",IF(COUNTIF(Commitments!$B$5:$B$204,$B6)&gt;1,"⚠ this reference is used on more than one row",IF(COUNTIF(Costs!$A$5:$A$204,$D6)=0,"⚠ this cost line is not on the Costs tab",IF($F6&lt;=0,"⚠ value is missing",IF(AND($J6&lt;&gt;"",$J6&lt;TODAY(),$H6&gt;0),"⚠ past its completion date with "&amp;TEXT($H6,"#,##0")&amp;" still to invoice",""))))))</f>
        <v/>
      </c>
      <c r="N6" s="6" t="inlineStr">
        <is>
          <t>Still to be invoiced</t>
        </is>
      </c>
      <c r="O6" s="9">
        <f>SUM($H$5:$H$204)</f>
        <v/>
      </c>
    </row>
    <row r="7">
      <c r="A7" s="16" t="n">
        <v>46188</v>
      </c>
      <c r="B7" s="10" t="inlineStr">
        <is>
          <t>PO-037</t>
        </is>
      </c>
      <c r="C7" s="10" t="inlineStr">
        <is>
          <t>Meridian Software</t>
        </is>
      </c>
      <c r="D7" s="10" t="inlineStr">
        <is>
          <t>Development</t>
        </is>
      </c>
      <c r="E7" s="10" t="inlineStr">
        <is>
          <t>Extension — two additional sprints, signed at the June board</t>
        </is>
      </c>
      <c r="F7" s="11" t="n">
        <v>16000</v>
      </c>
      <c r="G7" s="12">
        <f>IF($A7="","",SUMIFS(Invoices!$F$5:$F$304,Invoices!$E$5:$E$304,$B7))</f>
        <v/>
      </c>
      <c r="H7" s="9">
        <f>IF($A7="","",$F7-$G7)</f>
        <v/>
      </c>
      <c r="I7" s="14">
        <f>IF($A7="","",IFERROR($G7/$F7,0))</f>
        <v/>
      </c>
      <c r="J7" s="16" t="n">
        <v>46310</v>
      </c>
      <c r="K7" s="18">
        <f>IF($A7="","",IF($G7&gt;$F7,"⚠ over-invoiced by "&amp;TEXT($G7-$F7,"#,##0"),IF($G7=0,"signed, nothing invoiced yet",IF($H7&lt;=0,"fully invoiced","open — "&amp;TEXT($H7,"#,##0")&amp;" still to come"))))</f>
        <v/>
      </c>
      <c r="L7" s="15">
        <f>IF($A7="","",IF($B7="","⚠ needs a reference so invoices can be matched to it",IF(COUNTIF(Commitments!$B$5:$B$204,$B7)&gt;1,"⚠ this reference is used on more than one row",IF(COUNTIF(Costs!$A$5:$A$204,$D7)=0,"⚠ this cost line is not on the Costs tab",IF($F7&lt;=0,"⚠ value is missing",IF(AND($J7&lt;&gt;"",$J7&lt;TODAY(),$H7&gt;0),"⚠ past its completion date with "&amp;TEXT($H7,"#,##0")&amp;" still to invoice",""))))))</f>
        <v/>
      </c>
      <c r="N7" s="6" t="inlineStr">
        <is>
          <t>Orders fully invoiced</t>
        </is>
      </c>
      <c r="O7" s="7">
        <f>COUNTIF($K$5:$K$204,"fully invoiced")</f>
        <v/>
      </c>
    </row>
    <row r="8">
      <c r="A8" s="16" t="n">
        <v>46086</v>
      </c>
      <c r="B8" s="10" t="inlineStr">
        <is>
          <t>PO-029</t>
        </is>
      </c>
      <c r="C8" s="10" t="inlineStr">
        <is>
          <t>Cloudhaus</t>
        </is>
      </c>
      <c r="D8" s="10" t="inlineStr">
        <is>
          <t>Infrastructure</t>
        </is>
      </c>
      <c r="E8" s="10" t="inlineStr">
        <is>
          <t>Hosting and environments to year end</t>
        </is>
      </c>
      <c r="F8" s="11" t="n">
        <v>9200</v>
      </c>
      <c r="G8" s="12">
        <f>IF($A8="","",SUMIFS(Invoices!$F$5:$F$304,Invoices!$E$5:$E$304,$B8))</f>
        <v/>
      </c>
      <c r="H8" s="9">
        <f>IF($A8="","",$F8-$G8)</f>
        <v/>
      </c>
      <c r="I8" s="14">
        <f>IF($A8="","",IFERROR($G8/$F8,0))</f>
        <v/>
      </c>
      <c r="J8" s="16" t="n">
        <v>46387</v>
      </c>
      <c r="K8" s="18">
        <f>IF($A8="","",IF($G8&gt;$F8,"⚠ over-invoiced by "&amp;TEXT($G8-$F8,"#,##0"),IF($G8=0,"signed, nothing invoiced yet",IF($H8&lt;=0,"fully invoiced","open — "&amp;TEXT($H8,"#,##0")&amp;" still to come"))))</f>
        <v/>
      </c>
      <c r="L8" s="15">
        <f>IF($A8="","",IF($B8="","⚠ needs a reference so invoices can be matched to it",IF(COUNTIF(Commitments!$B$5:$B$204,$B8)&gt;1,"⚠ this reference is used on more than one row",IF(COUNTIF(Costs!$A$5:$A$204,$D8)=0,"⚠ this cost line is not on the Costs tab",IF($F8&lt;=0,"⚠ value is missing",IF(AND($J8&lt;&gt;"",$J8&lt;TODAY(),$H8&gt;0),"⚠ past its completion date with "&amp;TEXT($H8,"#,##0")&amp;" still to invoice",""))))))</f>
        <v/>
      </c>
      <c r="N8" s="6" t="inlineStr">
        <is>
          <t>Orders with nothing invoiced</t>
        </is>
      </c>
      <c r="O8" s="7">
        <f>COUNTIF($K$5:$K$204,"signed, nothing invoiced yet")</f>
        <v/>
      </c>
    </row>
    <row r="9">
      <c r="A9" s="16" t="n"/>
      <c r="B9" s="10" t="n"/>
      <c r="C9" s="10" t="n"/>
      <c r="D9" s="10" t="n"/>
      <c r="E9" s="10" t="n"/>
      <c r="F9" s="11" t="n"/>
      <c r="G9" s="12">
        <f>IF($A9="","",SUMIFS(Invoices!$F$5:$F$304,Invoices!$E$5:$E$304,$B9))</f>
        <v/>
      </c>
      <c r="H9" s="9">
        <f>IF($A9="","",$F9-$G9)</f>
        <v/>
      </c>
      <c r="I9" s="14">
        <f>IF($A9="","",IFERROR($G9/$F9,0))</f>
        <v/>
      </c>
      <c r="J9" s="16" t="n"/>
      <c r="K9" s="18">
        <f>IF($A9="","",IF($G9&gt;$F9,"⚠ over-invoiced by "&amp;TEXT($G9-$F9,"#,##0"),IF($G9=0,"signed, nothing invoiced yet",IF($H9&lt;=0,"fully invoiced","open — "&amp;TEXT($H9,"#,##0")&amp;" still to come"))))</f>
        <v/>
      </c>
      <c r="L9" s="15">
        <f>IF($A9="","",IF($B9="","⚠ needs a reference so invoices can be matched to it",IF(COUNTIF(Commitments!$B$5:$B$204,$B9)&gt;1,"⚠ this reference is used on more than one row",IF(COUNTIF(Costs!$A$5:$A$204,$D9)=0,"⚠ this cost line is not on the Costs tab",IF($F9&lt;=0,"⚠ value is missing",IF(AND($J9&lt;&gt;"",$J9&lt;TODAY(),$H9&gt;0),"⚠ past its completion date with "&amp;TEXT($H9,"#,##0")&amp;" still to invoice",""))))))</f>
        <v/>
      </c>
      <c r="N9" s="6" t="inlineStr">
        <is>
          <t>Orders with a warning</t>
        </is>
      </c>
      <c r="O9" s="7">
        <f>COUNTIF($L$5:$L$204,"⚠*")</f>
        <v/>
      </c>
    </row>
    <row r="10">
      <c r="A10" s="16" t="n"/>
      <c r="B10" s="10" t="n"/>
      <c r="C10" s="10" t="n"/>
      <c r="D10" s="10" t="n"/>
      <c r="E10" s="10" t="n"/>
      <c r="F10" s="11" t="n"/>
      <c r="G10" s="12">
        <f>IF($A10="","",SUMIFS(Invoices!$F$5:$F$304,Invoices!$E$5:$E$304,$B10))</f>
        <v/>
      </c>
      <c r="H10" s="9">
        <f>IF($A10="","",$F10-$G10)</f>
        <v/>
      </c>
      <c r="I10" s="14">
        <f>IF($A10="","",IFERROR($G10/$F10,0))</f>
        <v/>
      </c>
      <c r="J10" s="16" t="n"/>
      <c r="K10" s="18">
        <f>IF($A10="","",IF($G10&gt;$F10,"⚠ over-invoiced by "&amp;TEXT($G10-$F10,"#,##0"),IF($G10=0,"signed, nothing invoiced yet",IF($H10&lt;=0,"fully invoiced","open — "&amp;TEXT($H10,"#,##0")&amp;" still to come"))))</f>
        <v/>
      </c>
      <c r="L10" s="15">
        <f>IF($A10="","",IF($B10="","⚠ needs a reference so invoices can be matched to it",IF(COUNTIF(Commitments!$B$5:$B$204,$B10)&gt;1,"⚠ this reference is used on more than one row",IF(COUNTIF(Costs!$A$5:$A$204,$D10)=0,"⚠ this cost line is not on the Costs tab",IF($F10&lt;=0,"⚠ value is missing",IF(AND($J10&lt;&gt;"",$J10&lt;TODAY(),$H10&gt;0),"⚠ past its completion date with "&amp;TEXT($H10,"#,##0")&amp;" still to invoice",""))))))</f>
        <v/>
      </c>
    </row>
    <row r="11">
      <c r="A11" s="16" t="n"/>
      <c r="B11" s="10" t="n"/>
      <c r="C11" s="10" t="n"/>
      <c r="D11" s="10" t="n"/>
      <c r="E11" s="10" t="n"/>
      <c r="F11" s="11" t="n"/>
      <c r="G11" s="12">
        <f>IF($A11="","",SUMIFS(Invoices!$F$5:$F$304,Invoices!$E$5:$E$304,$B11))</f>
        <v/>
      </c>
      <c r="H11" s="9">
        <f>IF($A11="","",$F11-$G11)</f>
        <v/>
      </c>
      <c r="I11" s="14">
        <f>IF($A11="","",IFERROR($G11/$F11,0))</f>
        <v/>
      </c>
      <c r="J11" s="16" t="n"/>
      <c r="K11" s="18">
        <f>IF($A11="","",IF($G11&gt;$F11,"⚠ over-invoiced by "&amp;TEXT($G11-$F11,"#,##0"),IF($G11=0,"signed, nothing invoiced yet",IF($H11&lt;=0,"fully invoiced","open — "&amp;TEXT($H11,"#,##0")&amp;" still to come"))))</f>
        <v/>
      </c>
      <c r="L11" s="15">
        <f>IF($A11="","",IF($B11="","⚠ needs a reference so invoices can be matched to it",IF(COUNTIF(Commitments!$B$5:$B$204,$B11)&gt;1,"⚠ this reference is used on more than one row",IF(COUNTIF(Costs!$A$5:$A$204,$D11)=0,"⚠ this cost line is not on the Costs tab",IF($F11&lt;=0,"⚠ value is missing",IF(AND($J11&lt;&gt;"",$J11&lt;TODAY(),$H11&gt;0),"⚠ past its completion date with "&amp;TEXT($H11,"#,##0")&amp;" still to invoice",""))))))</f>
        <v/>
      </c>
    </row>
    <row r="12">
      <c r="A12" s="16" t="n"/>
      <c r="B12" s="10" t="n"/>
      <c r="C12" s="10" t="n"/>
      <c r="D12" s="10" t="n"/>
      <c r="E12" s="10" t="n"/>
      <c r="F12" s="11" t="n"/>
      <c r="G12" s="12">
        <f>IF($A12="","",SUMIFS(Invoices!$F$5:$F$304,Invoices!$E$5:$E$304,$B12))</f>
        <v/>
      </c>
      <c r="H12" s="9">
        <f>IF($A12="","",$F12-$G12)</f>
        <v/>
      </c>
      <c r="I12" s="14">
        <f>IF($A12="","",IFERROR($G12/$F12,0))</f>
        <v/>
      </c>
      <c r="J12" s="16" t="n"/>
      <c r="K12" s="18">
        <f>IF($A12="","",IF($G12&gt;$F12,"⚠ over-invoiced by "&amp;TEXT($G12-$F12,"#,##0"),IF($G12=0,"signed, nothing invoiced yet",IF($H12&lt;=0,"fully invoiced","open — "&amp;TEXT($H12,"#,##0")&amp;" still to come"))))</f>
        <v/>
      </c>
      <c r="L12" s="15">
        <f>IF($A12="","",IF($B12="","⚠ needs a reference so invoices can be matched to it",IF(COUNTIF(Commitments!$B$5:$B$204,$B12)&gt;1,"⚠ this reference is used on more than one row",IF(COUNTIF(Costs!$A$5:$A$204,$D12)=0,"⚠ this cost line is not on the Costs tab",IF($F12&lt;=0,"⚠ value is missing",IF(AND($J12&lt;&gt;"",$J12&lt;TODAY(),$H12&gt;0),"⚠ past its completion date with "&amp;TEXT($H12,"#,##0")&amp;" still to invoice",""))))))</f>
        <v/>
      </c>
    </row>
    <row r="13">
      <c r="A13" s="16" t="n"/>
      <c r="B13" s="10" t="n"/>
      <c r="C13" s="10" t="n"/>
      <c r="D13" s="10" t="n"/>
      <c r="E13" s="10" t="n"/>
      <c r="F13" s="11" t="n"/>
      <c r="G13" s="12">
        <f>IF($A13="","",SUMIFS(Invoices!$F$5:$F$304,Invoices!$E$5:$E$304,$B13))</f>
        <v/>
      </c>
      <c r="H13" s="9">
        <f>IF($A13="","",$F13-$G13)</f>
        <v/>
      </c>
      <c r="I13" s="14">
        <f>IF($A13="","",IFERROR($G13/$F13,0))</f>
        <v/>
      </c>
      <c r="J13" s="16" t="n"/>
      <c r="K13" s="18">
        <f>IF($A13="","",IF($G13&gt;$F13,"⚠ over-invoiced by "&amp;TEXT($G13-$F13,"#,##0"),IF($G13=0,"signed, nothing invoiced yet",IF($H13&lt;=0,"fully invoiced","open — "&amp;TEXT($H13,"#,##0")&amp;" still to come"))))</f>
        <v/>
      </c>
      <c r="L13" s="15">
        <f>IF($A13="","",IF($B13="","⚠ needs a reference so invoices can be matched to it",IF(COUNTIF(Commitments!$B$5:$B$204,$B13)&gt;1,"⚠ this reference is used on more than one row",IF(COUNTIF(Costs!$A$5:$A$204,$D13)=0,"⚠ this cost line is not on the Costs tab",IF($F13&lt;=0,"⚠ value is missing",IF(AND($J13&lt;&gt;"",$J13&lt;TODAY(),$H13&gt;0),"⚠ past its completion date with "&amp;TEXT($H13,"#,##0")&amp;" still to invoice",""))))))</f>
        <v/>
      </c>
    </row>
    <row r="14">
      <c r="A14" s="16" t="n"/>
      <c r="B14" s="10" t="n"/>
      <c r="C14" s="10" t="n"/>
      <c r="D14" s="10" t="n"/>
      <c r="E14" s="10" t="n"/>
      <c r="F14" s="11" t="n"/>
      <c r="G14" s="12">
        <f>IF($A14="","",SUMIFS(Invoices!$F$5:$F$304,Invoices!$E$5:$E$304,$B14))</f>
        <v/>
      </c>
      <c r="H14" s="9">
        <f>IF($A14="","",$F14-$G14)</f>
        <v/>
      </c>
      <c r="I14" s="14">
        <f>IF($A14="","",IFERROR($G14/$F14,0))</f>
        <v/>
      </c>
      <c r="J14" s="16" t="n"/>
      <c r="K14" s="18">
        <f>IF($A14="","",IF($G14&gt;$F14,"⚠ over-invoiced by "&amp;TEXT($G14-$F14,"#,##0"),IF($G14=0,"signed, nothing invoiced yet",IF($H14&lt;=0,"fully invoiced","open — "&amp;TEXT($H14,"#,##0")&amp;" still to come"))))</f>
        <v/>
      </c>
      <c r="L14" s="15">
        <f>IF($A14="","",IF($B14="","⚠ needs a reference so invoices can be matched to it",IF(COUNTIF(Commitments!$B$5:$B$204,$B14)&gt;1,"⚠ this reference is used on more than one row",IF(COUNTIF(Costs!$A$5:$A$204,$D14)=0,"⚠ this cost line is not on the Costs tab",IF($F14&lt;=0,"⚠ value is missing",IF(AND($J14&lt;&gt;"",$J14&lt;TODAY(),$H14&gt;0),"⚠ past its completion date with "&amp;TEXT($H14,"#,##0")&amp;" still to invoice",""))))))</f>
        <v/>
      </c>
    </row>
    <row r="15">
      <c r="A15" s="16" t="n"/>
      <c r="B15" s="10" t="n"/>
      <c r="C15" s="10" t="n"/>
      <c r="D15" s="10" t="n"/>
      <c r="E15" s="10" t="n"/>
      <c r="F15" s="11" t="n"/>
      <c r="G15" s="12">
        <f>IF($A15="","",SUMIFS(Invoices!$F$5:$F$304,Invoices!$E$5:$E$304,$B15))</f>
        <v/>
      </c>
      <c r="H15" s="9">
        <f>IF($A15="","",$F15-$G15)</f>
        <v/>
      </c>
      <c r="I15" s="14">
        <f>IF($A15="","",IFERROR($G15/$F15,0))</f>
        <v/>
      </c>
      <c r="J15" s="16" t="n"/>
      <c r="K15" s="18">
        <f>IF($A15="","",IF($G15&gt;$F15,"⚠ over-invoiced by "&amp;TEXT($G15-$F15,"#,##0"),IF($G15=0,"signed, nothing invoiced yet",IF($H15&lt;=0,"fully invoiced","open — "&amp;TEXT($H15,"#,##0")&amp;" still to come"))))</f>
        <v/>
      </c>
      <c r="L15" s="15">
        <f>IF($A15="","",IF($B15="","⚠ needs a reference so invoices can be matched to it",IF(COUNTIF(Commitments!$B$5:$B$204,$B15)&gt;1,"⚠ this reference is used on more than one row",IF(COUNTIF(Costs!$A$5:$A$204,$D15)=0,"⚠ this cost line is not on the Costs tab",IF($F15&lt;=0,"⚠ value is missing",IF(AND($J15&lt;&gt;"",$J15&lt;TODAY(),$H15&gt;0),"⚠ past its completion date with "&amp;TEXT($H15,"#,##0")&amp;" still to invoice",""))))))</f>
        <v/>
      </c>
    </row>
    <row r="16">
      <c r="A16" s="16" t="n"/>
      <c r="B16" s="10" t="n"/>
      <c r="C16" s="10" t="n"/>
      <c r="D16" s="10" t="n"/>
      <c r="E16" s="10" t="n"/>
      <c r="F16" s="11" t="n"/>
      <c r="G16" s="12">
        <f>IF($A16="","",SUMIFS(Invoices!$F$5:$F$304,Invoices!$E$5:$E$304,$B16))</f>
        <v/>
      </c>
      <c r="H16" s="9">
        <f>IF($A16="","",$F16-$G16)</f>
        <v/>
      </c>
      <c r="I16" s="14">
        <f>IF($A16="","",IFERROR($G16/$F16,0))</f>
        <v/>
      </c>
      <c r="J16" s="16" t="n"/>
      <c r="K16" s="18">
        <f>IF($A16="","",IF($G16&gt;$F16,"⚠ over-invoiced by "&amp;TEXT($G16-$F16,"#,##0"),IF($G16=0,"signed, nothing invoiced yet",IF($H16&lt;=0,"fully invoiced","open — "&amp;TEXT($H16,"#,##0")&amp;" still to come"))))</f>
        <v/>
      </c>
      <c r="L16" s="15">
        <f>IF($A16="","",IF($B16="","⚠ needs a reference so invoices can be matched to it",IF(COUNTIF(Commitments!$B$5:$B$204,$B16)&gt;1,"⚠ this reference is used on more than one row",IF(COUNTIF(Costs!$A$5:$A$204,$D16)=0,"⚠ this cost line is not on the Costs tab",IF($F16&lt;=0,"⚠ value is missing",IF(AND($J16&lt;&gt;"",$J16&lt;TODAY(),$H16&gt;0),"⚠ past its completion date with "&amp;TEXT($H16,"#,##0")&amp;" still to invoice",""))))))</f>
        <v/>
      </c>
    </row>
    <row r="17">
      <c r="A17" s="16" t="n"/>
      <c r="B17" s="10" t="n"/>
      <c r="C17" s="10" t="n"/>
      <c r="D17" s="10" t="n"/>
      <c r="E17" s="10" t="n"/>
      <c r="F17" s="11" t="n"/>
      <c r="G17" s="12">
        <f>IF($A17="","",SUMIFS(Invoices!$F$5:$F$304,Invoices!$E$5:$E$304,$B17))</f>
        <v/>
      </c>
      <c r="H17" s="9">
        <f>IF($A17="","",$F17-$G17)</f>
        <v/>
      </c>
      <c r="I17" s="14">
        <f>IF($A17="","",IFERROR($G17/$F17,0))</f>
        <v/>
      </c>
      <c r="J17" s="16" t="n"/>
      <c r="K17" s="18">
        <f>IF($A17="","",IF($G17&gt;$F17,"⚠ over-invoiced by "&amp;TEXT($G17-$F17,"#,##0"),IF($G17=0,"signed, nothing invoiced yet",IF($H17&lt;=0,"fully invoiced","open — "&amp;TEXT($H17,"#,##0")&amp;" still to come"))))</f>
        <v/>
      </c>
      <c r="L17" s="15">
        <f>IF($A17="","",IF($B17="","⚠ needs a reference so invoices can be matched to it",IF(COUNTIF(Commitments!$B$5:$B$204,$B17)&gt;1,"⚠ this reference is used on more than one row",IF(COUNTIF(Costs!$A$5:$A$204,$D17)=0,"⚠ this cost line is not on the Costs tab",IF($F17&lt;=0,"⚠ value is missing",IF(AND($J17&lt;&gt;"",$J17&lt;TODAY(),$H17&gt;0),"⚠ past its completion date with "&amp;TEXT($H17,"#,##0")&amp;" still to invoice",""))))))</f>
        <v/>
      </c>
    </row>
    <row r="18">
      <c r="A18" s="16" t="n"/>
      <c r="B18" s="10" t="n"/>
      <c r="C18" s="10" t="n"/>
      <c r="D18" s="10" t="n"/>
      <c r="E18" s="10" t="n"/>
      <c r="F18" s="11" t="n"/>
      <c r="G18" s="12">
        <f>IF($A18="","",SUMIFS(Invoices!$F$5:$F$304,Invoices!$E$5:$E$304,$B18))</f>
        <v/>
      </c>
      <c r="H18" s="9">
        <f>IF($A18="","",$F18-$G18)</f>
        <v/>
      </c>
      <c r="I18" s="14">
        <f>IF($A18="","",IFERROR($G18/$F18,0))</f>
        <v/>
      </c>
      <c r="J18" s="16" t="n"/>
      <c r="K18" s="18">
        <f>IF($A18="","",IF($G18&gt;$F18,"⚠ over-invoiced by "&amp;TEXT($G18-$F18,"#,##0"),IF($G18=0,"signed, nothing invoiced yet",IF($H18&lt;=0,"fully invoiced","open — "&amp;TEXT($H18,"#,##0")&amp;" still to come"))))</f>
        <v/>
      </c>
      <c r="L18" s="15">
        <f>IF($A18="","",IF($B18="","⚠ needs a reference so invoices can be matched to it",IF(COUNTIF(Commitments!$B$5:$B$204,$B18)&gt;1,"⚠ this reference is used on more than one row",IF(COUNTIF(Costs!$A$5:$A$204,$D18)=0,"⚠ this cost line is not on the Costs tab",IF($F18&lt;=0,"⚠ value is missing",IF(AND($J18&lt;&gt;"",$J18&lt;TODAY(),$H18&gt;0),"⚠ past its completion date with "&amp;TEXT($H18,"#,##0")&amp;" still to invoice",""))))))</f>
        <v/>
      </c>
    </row>
    <row r="19">
      <c r="A19" s="16" t="n"/>
      <c r="B19" s="10" t="n"/>
      <c r="C19" s="10" t="n"/>
      <c r="D19" s="10" t="n"/>
      <c r="E19" s="10" t="n"/>
      <c r="F19" s="11" t="n"/>
      <c r="G19" s="12">
        <f>IF($A19="","",SUMIFS(Invoices!$F$5:$F$304,Invoices!$E$5:$E$304,$B19))</f>
        <v/>
      </c>
      <c r="H19" s="9">
        <f>IF($A19="","",$F19-$G19)</f>
        <v/>
      </c>
      <c r="I19" s="14">
        <f>IF($A19="","",IFERROR($G19/$F19,0))</f>
        <v/>
      </c>
      <c r="J19" s="16" t="n"/>
      <c r="K19" s="18">
        <f>IF($A19="","",IF($G19&gt;$F19,"⚠ over-invoiced by "&amp;TEXT($G19-$F19,"#,##0"),IF($G19=0,"signed, nothing invoiced yet",IF($H19&lt;=0,"fully invoiced","open — "&amp;TEXT($H19,"#,##0")&amp;" still to come"))))</f>
        <v/>
      </c>
      <c r="L19" s="15">
        <f>IF($A19="","",IF($B19="","⚠ needs a reference so invoices can be matched to it",IF(COUNTIF(Commitments!$B$5:$B$204,$B19)&gt;1,"⚠ this reference is used on more than one row",IF(COUNTIF(Costs!$A$5:$A$204,$D19)=0,"⚠ this cost line is not on the Costs tab",IF($F19&lt;=0,"⚠ value is missing",IF(AND($J19&lt;&gt;"",$J19&lt;TODAY(),$H19&gt;0),"⚠ past its completion date with "&amp;TEXT($H19,"#,##0")&amp;" still to invoice",""))))))</f>
        <v/>
      </c>
    </row>
    <row r="20">
      <c r="A20" s="16" t="n"/>
      <c r="B20" s="10" t="n"/>
      <c r="C20" s="10" t="n"/>
      <c r="D20" s="10" t="n"/>
      <c r="E20" s="10" t="n"/>
      <c r="F20" s="11" t="n"/>
      <c r="G20" s="12">
        <f>IF($A20="","",SUMIFS(Invoices!$F$5:$F$304,Invoices!$E$5:$E$304,$B20))</f>
        <v/>
      </c>
      <c r="H20" s="9">
        <f>IF($A20="","",$F20-$G20)</f>
        <v/>
      </c>
      <c r="I20" s="14">
        <f>IF($A20="","",IFERROR($G20/$F20,0))</f>
        <v/>
      </c>
      <c r="J20" s="16" t="n"/>
      <c r="K20" s="18">
        <f>IF($A20="","",IF($G20&gt;$F20,"⚠ over-invoiced by "&amp;TEXT($G20-$F20,"#,##0"),IF($G20=0,"signed, nothing invoiced yet",IF($H20&lt;=0,"fully invoiced","open — "&amp;TEXT($H20,"#,##0")&amp;" still to come"))))</f>
        <v/>
      </c>
      <c r="L20" s="15">
        <f>IF($A20="","",IF($B20="","⚠ needs a reference so invoices can be matched to it",IF(COUNTIF(Commitments!$B$5:$B$204,$B20)&gt;1,"⚠ this reference is used on more than one row",IF(COUNTIF(Costs!$A$5:$A$204,$D20)=0,"⚠ this cost line is not on the Costs tab",IF($F20&lt;=0,"⚠ value is missing",IF(AND($J20&lt;&gt;"",$J20&lt;TODAY(),$H20&gt;0),"⚠ past its completion date with "&amp;TEXT($H20,"#,##0")&amp;" still to invoice",""))))))</f>
        <v/>
      </c>
    </row>
    <row r="21">
      <c r="A21" s="16" t="n"/>
      <c r="B21" s="10" t="n"/>
      <c r="C21" s="10" t="n"/>
      <c r="D21" s="10" t="n"/>
      <c r="E21" s="10" t="n"/>
      <c r="F21" s="11" t="n"/>
      <c r="G21" s="12">
        <f>IF($A21="","",SUMIFS(Invoices!$F$5:$F$304,Invoices!$E$5:$E$304,$B21))</f>
        <v/>
      </c>
      <c r="H21" s="9">
        <f>IF($A21="","",$F21-$G21)</f>
        <v/>
      </c>
      <c r="I21" s="14">
        <f>IF($A21="","",IFERROR($G21/$F21,0))</f>
        <v/>
      </c>
      <c r="J21" s="16" t="n"/>
      <c r="K21" s="18">
        <f>IF($A21="","",IF($G21&gt;$F21,"⚠ over-invoiced by "&amp;TEXT($G21-$F21,"#,##0"),IF($G21=0,"signed, nothing invoiced yet",IF($H21&lt;=0,"fully invoiced","open — "&amp;TEXT($H21,"#,##0")&amp;" still to come"))))</f>
        <v/>
      </c>
      <c r="L21" s="15">
        <f>IF($A21="","",IF($B21="","⚠ needs a reference so invoices can be matched to it",IF(COUNTIF(Commitments!$B$5:$B$204,$B21)&gt;1,"⚠ this reference is used on more than one row",IF(COUNTIF(Costs!$A$5:$A$204,$D21)=0,"⚠ this cost line is not on the Costs tab",IF($F21&lt;=0,"⚠ value is missing",IF(AND($J21&lt;&gt;"",$J21&lt;TODAY(),$H21&gt;0),"⚠ past its completion date with "&amp;TEXT($H21,"#,##0")&amp;" still to invoice",""))))))</f>
        <v/>
      </c>
    </row>
    <row r="22">
      <c r="A22" s="16" t="n"/>
      <c r="B22" s="10" t="n"/>
      <c r="C22" s="10" t="n"/>
      <c r="D22" s="10" t="n"/>
      <c r="E22" s="10" t="n"/>
      <c r="F22" s="11" t="n"/>
      <c r="G22" s="12">
        <f>IF($A22="","",SUMIFS(Invoices!$F$5:$F$304,Invoices!$E$5:$E$304,$B22))</f>
        <v/>
      </c>
      <c r="H22" s="9">
        <f>IF($A22="","",$F22-$G22)</f>
        <v/>
      </c>
      <c r="I22" s="14">
        <f>IF($A22="","",IFERROR($G22/$F22,0))</f>
        <v/>
      </c>
      <c r="J22" s="16" t="n"/>
      <c r="K22" s="18">
        <f>IF($A22="","",IF($G22&gt;$F22,"⚠ over-invoiced by "&amp;TEXT($G22-$F22,"#,##0"),IF($G22=0,"signed, nothing invoiced yet",IF($H22&lt;=0,"fully invoiced","open — "&amp;TEXT($H22,"#,##0")&amp;" still to come"))))</f>
        <v/>
      </c>
      <c r="L22" s="15">
        <f>IF($A22="","",IF($B22="","⚠ needs a reference so invoices can be matched to it",IF(COUNTIF(Commitments!$B$5:$B$204,$B22)&gt;1,"⚠ this reference is used on more than one row",IF(COUNTIF(Costs!$A$5:$A$204,$D22)=0,"⚠ this cost line is not on the Costs tab",IF($F22&lt;=0,"⚠ value is missing",IF(AND($J22&lt;&gt;"",$J22&lt;TODAY(),$H22&gt;0),"⚠ past its completion date with "&amp;TEXT($H22,"#,##0")&amp;" still to invoice",""))))))</f>
        <v/>
      </c>
    </row>
    <row r="23">
      <c r="A23" s="16" t="n"/>
      <c r="B23" s="10" t="n"/>
      <c r="C23" s="10" t="n"/>
      <c r="D23" s="10" t="n"/>
      <c r="E23" s="10" t="n"/>
      <c r="F23" s="11" t="n"/>
      <c r="G23" s="12">
        <f>IF($A23="","",SUMIFS(Invoices!$F$5:$F$304,Invoices!$E$5:$E$304,$B23))</f>
        <v/>
      </c>
      <c r="H23" s="9">
        <f>IF($A23="","",$F23-$G23)</f>
        <v/>
      </c>
      <c r="I23" s="14">
        <f>IF($A23="","",IFERROR($G23/$F23,0))</f>
        <v/>
      </c>
      <c r="J23" s="16" t="n"/>
      <c r="K23" s="18">
        <f>IF($A23="","",IF($G23&gt;$F23,"⚠ over-invoiced by "&amp;TEXT($G23-$F23,"#,##0"),IF($G23=0,"signed, nothing invoiced yet",IF($H23&lt;=0,"fully invoiced","open — "&amp;TEXT($H23,"#,##0")&amp;" still to come"))))</f>
        <v/>
      </c>
      <c r="L23" s="15">
        <f>IF($A23="","",IF($B23="","⚠ needs a reference so invoices can be matched to it",IF(COUNTIF(Commitments!$B$5:$B$204,$B23)&gt;1,"⚠ this reference is used on more than one row",IF(COUNTIF(Costs!$A$5:$A$204,$D23)=0,"⚠ this cost line is not on the Costs tab",IF($F23&lt;=0,"⚠ value is missing",IF(AND($J23&lt;&gt;"",$J23&lt;TODAY(),$H23&gt;0),"⚠ past its completion date with "&amp;TEXT($H23,"#,##0")&amp;" still to invoice",""))))))</f>
        <v/>
      </c>
    </row>
    <row r="24">
      <c r="A24" s="16" t="n"/>
      <c r="B24" s="10" t="n"/>
      <c r="C24" s="10" t="n"/>
      <c r="D24" s="10" t="n"/>
      <c r="E24" s="10" t="n"/>
      <c r="F24" s="11" t="n"/>
      <c r="G24" s="12">
        <f>IF($A24="","",SUMIFS(Invoices!$F$5:$F$304,Invoices!$E$5:$E$304,$B24))</f>
        <v/>
      </c>
      <c r="H24" s="9">
        <f>IF($A24="","",$F24-$G24)</f>
        <v/>
      </c>
      <c r="I24" s="14">
        <f>IF($A24="","",IFERROR($G24/$F24,0))</f>
        <v/>
      </c>
      <c r="J24" s="16" t="n"/>
      <c r="K24" s="18">
        <f>IF($A24="","",IF($G24&gt;$F24,"⚠ over-invoiced by "&amp;TEXT($G24-$F24,"#,##0"),IF($G24=0,"signed, nothing invoiced yet",IF($H24&lt;=0,"fully invoiced","open — "&amp;TEXT($H24,"#,##0")&amp;" still to come"))))</f>
        <v/>
      </c>
      <c r="L24" s="15">
        <f>IF($A24="","",IF($B24="","⚠ needs a reference so invoices can be matched to it",IF(COUNTIF(Commitments!$B$5:$B$204,$B24)&gt;1,"⚠ this reference is used on more than one row",IF(COUNTIF(Costs!$A$5:$A$204,$D24)=0,"⚠ this cost line is not on the Costs tab",IF($F24&lt;=0,"⚠ value is missing",IF(AND($J24&lt;&gt;"",$J24&lt;TODAY(),$H24&gt;0),"⚠ past its completion date with "&amp;TEXT($H24,"#,##0")&amp;" still to invoice",""))))))</f>
        <v/>
      </c>
    </row>
    <row r="25">
      <c r="A25" s="16" t="n"/>
      <c r="B25" s="10" t="n"/>
      <c r="C25" s="10" t="n"/>
      <c r="D25" s="10" t="n"/>
      <c r="E25" s="10" t="n"/>
      <c r="F25" s="11" t="n"/>
      <c r="G25" s="12">
        <f>IF($A25="","",SUMIFS(Invoices!$F$5:$F$304,Invoices!$E$5:$E$304,$B25))</f>
        <v/>
      </c>
      <c r="H25" s="9">
        <f>IF($A25="","",$F25-$G25)</f>
        <v/>
      </c>
      <c r="I25" s="14">
        <f>IF($A25="","",IFERROR($G25/$F25,0))</f>
        <v/>
      </c>
      <c r="J25" s="16" t="n"/>
      <c r="K25" s="18">
        <f>IF($A25="","",IF($G25&gt;$F25,"⚠ over-invoiced by "&amp;TEXT($G25-$F25,"#,##0"),IF($G25=0,"signed, nothing invoiced yet",IF($H25&lt;=0,"fully invoiced","open — "&amp;TEXT($H25,"#,##0")&amp;" still to come"))))</f>
        <v/>
      </c>
      <c r="L25" s="15">
        <f>IF($A25="","",IF($B25="","⚠ needs a reference so invoices can be matched to it",IF(COUNTIF(Commitments!$B$5:$B$204,$B25)&gt;1,"⚠ this reference is used on more than one row",IF(COUNTIF(Costs!$A$5:$A$204,$D25)=0,"⚠ this cost line is not on the Costs tab",IF($F25&lt;=0,"⚠ value is missing",IF(AND($J25&lt;&gt;"",$J25&lt;TODAY(),$H25&gt;0),"⚠ past its completion date with "&amp;TEXT($H25,"#,##0")&amp;" still to invoice",""))))))</f>
        <v/>
      </c>
    </row>
    <row r="26">
      <c r="A26" s="16" t="n"/>
      <c r="B26" s="10" t="n"/>
      <c r="C26" s="10" t="n"/>
      <c r="D26" s="10" t="n"/>
      <c r="E26" s="10" t="n"/>
      <c r="F26" s="11" t="n"/>
      <c r="G26" s="12">
        <f>IF($A26="","",SUMIFS(Invoices!$F$5:$F$304,Invoices!$E$5:$E$304,$B26))</f>
        <v/>
      </c>
      <c r="H26" s="9">
        <f>IF($A26="","",$F26-$G26)</f>
        <v/>
      </c>
      <c r="I26" s="14">
        <f>IF($A26="","",IFERROR($G26/$F26,0))</f>
        <v/>
      </c>
      <c r="J26" s="16" t="n"/>
      <c r="K26" s="18">
        <f>IF($A26="","",IF($G26&gt;$F26,"⚠ over-invoiced by "&amp;TEXT($G26-$F26,"#,##0"),IF($G26=0,"signed, nothing invoiced yet",IF($H26&lt;=0,"fully invoiced","open — "&amp;TEXT($H26,"#,##0")&amp;" still to come"))))</f>
        <v/>
      </c>
      <c r="L26" s="15">
        <f>IF($A26="","",IF($B26="","⚠ needs a reference so invoices can be matched to it",IF(COUNTIF(Commitments!$B$5:$B$204,$B26)&gt;1,"⚠ this reference is used on more than one row",IF(COUNTIF(Costs!$A$5:$A$204,$D26)=0,"⚠ this cost line is not on the Costs tab",IF($F26&lt;=0,"⚠ value is missing",IF(AND($J26&lt;&gt;"",$J26&lt;TODAY(),$H26&gt;0),"⚠ past its completion date with "&amp;TEXT($H26,"#,##0")&amp;" still to invoice",""))))))</f>
        <v/>
      </c>
    </row>
    <row r="27">
      <c r="A27" s="16" t="n"/>
      <c r="B27" s="10" t="n"/>
      <c r="C27" s="10" t="n"/>
      <c r="D27" s="10" t="n"/>
      <c r="E27" s="10" t="n"/>
      <c r="F27" s="11" t="n"/>
      <c r="G27" s="12">
        <f>IF($A27="","",SUMIFS(Invoices!$F$5:$F$304,Invoices!$E$5:$E$304,$B27))</f>
        <v/>
      </c>
      <c r="H27" s="9">
        <f>IF($A27="","",$F27-$G27)</f>
        <v/>
      </c>
      <c r="I27" s="14">
        <f>IF($A27="","",IFERROR($G27/$F27,0))</f>
        <v/>
      </c>
      <c r="J27" s="16" t="n"/>
      <c r="K27" s="18">
        <f>IF($A27="","",IF($G27&gt;$F27,"⚠ over-invoiced by "&amp;TEXT($G27-$F27,"#,##0"),IF($G27=0,"signed, nothing invoiced yet",IF($H27&lt;=0,"fully invoiced","open — "&amp;TEXT($H27,"#,##0")&amp;" still to come"))))</f>
        <v/>
      </c>
      <c r="L27" s="15">
        <f>IF($A27="","",IF($B27="","⚠ needs a reference so invoices can be matched to it",IF(COUNTIF(Commitments!$B$5:$B$204,$B27)&gt;1,"⚠ this reference is used on more than one row",IF(COUNTIF(Costs!$A$5:$A$204,$D27)=0,"⚠ this cost line is not on the Costs tab",IF($F27&lt;=0,"⚠ value is missing",IF(AND($J27&lt;&gt;"",$J27&lt;TODAY(),$H27&gt;0),"⚠ past its completion date with "&amp;TEXT($H27,"#,##0")&amp;" still to invoice",""))))))</f>
        <v/>
      </c>
    </row>
    <row r="28">
      <c r="A28" s="16" t="n"/>
      <c r="B28" s="10" t="n"/>
      <c r="C28" s="10" t="n"/>
      <c r="D28" s="10" t="n"/>
      <c r="E28" s="10" t="n"/>
      <c r="F28" s="11" t="n"/>
      <c r="G28" s="12">
        <f>IF($A28="","",SUMIFS(Invoices!$F$5:$F$304,Invoices!$E$5:$E$304,$B28))</f>
        <v/>
      </c>
      <c r="H28" s="9">
        <f>IF($A28="","",$F28-$G28)</f>
        <v/>
      </c>
      <c r="I28" s="14">
        <f>IF($A28="","",IFERROR($G28/$F28,0))</f>
        <v/>
      </c>
      <c r="J28" s="16" t="n"/>
      <c r="K28" s="18">
        <f>IF($A28="","",IF($G28&gt;$F28,"⚠ over-invoiced by "&amp;TEXT($G28-$F28,"#,##0"),IF($G28=0,"signed, nothing invoiced yet",IF($H28&lt;=0,"fully invoiced","open — "&amp;TEXT($H28,"#,##0")&amp;" still to come"))))</f>
        <v/>
      </c>
      <c r="L28" s="15">
        <f>IF($A28="","",IF($B28="","⚠ needs a reference so invoices can be matched to it",IF(COUNTIF(Commitments!$B$5:$B$204,$B28)&gt;1,"⚠ this reference is used on more than one row",IF(COUNTIF(Costs!$A$5:$A$204,$D28)=0,"⚠ this cost line is not on the Costs tab",IF($F28&lt;=0,"⚠ value is missing",IF(AND($J28&lt;&gt;"",$J28&lt;TODAY(),$H28&gt;0),"⚠ past its completion date with "&amp;TEXT($H28,"#,##0")&amp;" still to invoice",""))))))</f>
        <v/>
      </c>
    </row>
    <row r="29">
      <c r="A29" s="16" t="n"/>
      <c r="B29" s="10" t="n"/>
      <c r="C29" s="10" t="n"/>
      <c r="D29" s="10" t="n"/>
      <c r="E29" s="10" t="n"/>
      <c r="F29" s="11" t="n"/>
      <c r="G29" s="12">
        <f>IF($A29="","",SUMIFS(Invoices!$F$5:$F$304,Invoices!$E$5:$E$304,$B29))</f>
        <v/>
      </c>
      <c r="H29" s="9">
        <f>IF($A29="","",$F29-$G29)</f>
        <v/>
      </c>
      <c r="I29" s="14">
        <f>IF($A29="","",IFERROR($G29/$F29,0))</f>
        <v/>
      </c>
      <c r="J29" s="16" t="n"/>
      <c r="K29" s="18">
        <f>IF($A29="","",IF($G29&gt;$F29,"⚠ over-invoiced by "&amp;TEXT($G29-$F29,"#,##0"),IF($G29=0,"signed, nothing invoiced yet",IF($H29&lt;=0,"fully invoiced","open — "&amp;TEXT($H29,"#,##0")&amp;" still to come"))))</f>
        <v/>
      </c>
      <c r="L29" s="15">
        <f>IF($A29="","",IF($B29="","⚠ needs a reference so invoices can be matched to it",IF(COUNTIF(Commitments!$B$5:$B$204,$B29)&gt;1,"⚠ this reference is used on more than one row",IF(COUNTIF(Costs!$A$5:$A$204,$D29)=0,"⚠ this cost line is not on the Costs tab",IF($F29&lt;=0,"⚠ value is missing",IF(AND($J29&lt;&gt;"",$J29&lt;TODAY(),$H29&gt;0),"⚠ past its completion date with "&amp;TEXT($H29,"#,##0")&amp;" still to invoice",""))))))</f>
        <v/>
      </c>
    </row>
    <row r="30">
      <c r="A30" s="16" t="n"/>
      <c r="B30" s="10" t="n"/>
      <c r="C30" s="10" t="n"/>
      <c r="D30" s="10" t="n"/>
      <c r="E30" s="10" t="n"/>
      <c r="F30" s="11" t="n"/>
      <c r="G30" s="12">
        <f>IF($A30="","",SUMIFS(Invoices!$F$5:$F$304,Invoices!$E$5:$E$304,$B30))</f>
        <v/>
      </c>
      <c r="H30" s="9">
        <f>IF($A30="","",$F30-$G30)</f>
        <v/>
      </c>
      <c r="I30" s="14">
        <f>IF($A30="","",IFERROR($G30/$F30,0))</f>
        <v/>
      </c>
      <c r="J30" s="16" t="n"/>
      <c r="K30" s="18">
        <f>IF($A30="","",IF($G30&gt;$F30,"⚠ over-invoiced by "&amp;TEXT($G30-$F30,"#,##0"),IF($G30=0,"signed, nothing invoiced yet",IF($H30&lt;=0,"fully invoiced","open — "&amp;TEXT($H30,"#,##0")&amp;" still to come"))))</f>
        <v/>
      </c>
      <c r="L30" s="15">
        <f>IF($A30="","",IF($B30="","⚠ needs a reference so invoices can be matched to it",IF(COUNTIF(Commitments!$B$5:$B$204,$B30)&gt;1,"⚠ this reference is used on more than one row",IF(COUNTIF(Costs!$A$5:$A$204,$D30)=0,"⚠ this cost line is not on the Costs tab",IF($F30&lt;=0,"⚠ value is missing",IF(AND($J30&lt;&gt;"",$J30&lt;TODAY(),$H30&gt;0),"⚠ past its completion date with "&amp;TEXT($H30,"#,##0")&amp;" still to invoice",""))))))</f>
        <v/>
      </c>
    </row>
    <row r="31">
      <c r="A31" s="16" t="n"/>
      <c r="B31" s="10" t="n"/>
      <c r="C31" s="10" t="n"/>
      <c r="D31" s="10" t="n"/>
      <c r="E31" s="10" t="n"/>
      <c r="F31" s="11" t="n"/>
      <c r="G31" s="12">
        <f>IF($A31="","",SUMIFS(Invoices!$F$5:$F$304,Invoices!$E$5:$E$304,$B31))</f>
        <v/>
      </c>
      <c r="H31" s="9">
        <f>IF($A31="","",$F31-$G31)</f>
        <v/>
      </c>
      <c r="I31" s="14">
        <f>IF($A31="","",IFERROR($G31/$F31,0))</f>
        <v/>
      </c>
      <c r="J31" s="16" t="n"/>
      <c r="K31" s="18">
        <f>IF($A31="","",IF($G31&gt;$F31,"⚠ over-invoiced by "&amp;TEXT($G31-$F31,"#,##0"),IF($G31=0,"signed, nothing invoiced yet",IF($H31&lt;=0,"fully invoiced","open — "&amp;TEXT($H31,"#,##0")&amp;" still to come"))))</f>
        <v/>
      </c>
      <c r="L31" s="15">
        <f>IF($A31="","",IF($B31="","⚠ needs a reference so invoices can be matched to it",IF(COUNTIF(Commitments!$B$5:$B$204,$B31)&gt;1,"⚠ this reference is used on more than one row",IF(COUNTIF(Costs!$A$5:$A$204,$D31)=0,"⚠ this cost line is not on the Costs tab",IF($F31&lt;=0,"⚠ value is missing",IF(AND($J31&lt;&gt;"",$J31&lt;TODAY(),$H31&gt;0),"⚠ past its completion date with "&amp;TEXT($H31,"#,##0")&amp;" still to invoice",""))))))</f>
        <v/>
      </c>
    </row>
    <row r="32">
      <c r="A32" s="16" t="n"/>
      <c r="B32" s="10" t="n"/>
      <c r="C32" s="10" t="n"/>
      <c r="D32" s="10" t="n"/>
      <c r="E32" s="10" t="n"/>
      <c r="F32" s="11" t="n"/>
      <c r="G32" s="12">
        <f>IF($A32="","",SUMIFS(Invoices!$F$5:$F$304,Invoices!$E$5:$E$304,$B32))</f>
        <v/>
      </c>
      <c r="H32" s="9">
        <f>IF($A32="","",$F32-$G32)</f>
        <v/>
      </c>
      <c r="I32" s="14">
        <f>IF($A32="","",IFERROR($G32/$F32,0))</f>
        <v/>
      </c>
      <c r="J32" s="16" t="n"/>
      <c r="K32" s="18">
        <f>IF($A32="","",IF($G32&gt;$F32,"⚠ over-invoiced by "&amp;TEXT($G32-$F32,"#,##0"),IF($G32=0,"signed, nothing invoiced yet",IF($H32&lt;=0,"fully invoiced","open — "&amp;TEXT($H32,"#,##0")&amp;" still to come"))))</f>
        <v/>
      </c>
      <c r="L32" s="15">
        <f>IF($A32="","",IF($B32="","⚠ needs a reference so invoices can be matched to it",IF(COUNTIF(Commitments!$B$5:$B$204,$B32)&gt;1,"⚠ this reference is used on more than one row",IF(COUNTIF(Costs!$A$5:$A$204,$D32)=0,"⚠ this cost line is not on the Costs tab",IF($F32&lt;=0,"⚠ value is missing",IF(AND($J32&lt;&gt;"",$J32&lt;TODAY(),$H32&gt;0),"⚠ past its completion date with "&amp;TEXT($H32,"#,##0")&amp;" still to invoice",""))))))</f>
        <v/>
      </c>
    </row>
    <row r="33">
      <c r="A33" s="16" t="n"/>
      <c r="B33" s="10" t="n"/>
      <c r="C33" s="10" t="n"/>
      <c r="D33" s="10" t="n"/>
      <c r="E33" s="10" t="n"/>
      <c r="F33" s="11" t="n"/>
      <c r="G33" s="12">
        <f>IF($A33="","",SUMIFS(Invoices!$F$5:$F$304,Invoices!$E$5:$E$304,$B33))</f>
        <v/>
      </c>
      <c r="H33" s="9">
        <f>IF($A33="","",$F33-$G33)</f>
        <v/>
      </c>
      <c r="I33" s="14">
        <f>IF($A33="","",IFERROR($G33/$F33,0))</f>
        <v/>
      </c>
      <c r="J33" s="16" t="n"/>
      <c r="K33" s="18">
        <f>IF($A33="","",IF($G33&gt;$F33,"⚠ over-invoiced by "&amp;TEXT($G33-$F33,"#,##0"),IF($G33=0,"signed, nothing invoiced yet",IF($H33&lt;=0,"fully invoiced","open — "&amp;TEXT($H33,"#,##0")&amp;" still to come"))))</f>
        <v/>
      </c>
      <c r="L33" s="15">
        <f>IF($A33="","",IF($B33="","⚠ needs a reference so invoices can be matched to it",IF(COUNTIF(Commitments!$B$5:$B$204,$B33)&gt;1,"⚠ this reference is used on more than one row",IF(COUNTIF(Costs!$A$5:$A$204,$D33)=0,"⚠ this cost line is not on the Costs tab",IF($F33&lt;=0,"⚠ value is missing",IF(AND($J33&lt;&gt;"",$J33&lt;TODAY(),$H33&gt;0),"⚠ past its completion date with "&amp;TEXT($H33,"#,##0")&amp;" still to invoice",""))))))</f>
        <v/>
      </c>
    </row>
    <row r="34">
      <c r="A34" s="16" t="n"/>
      <c r="B34" s="10" t="n"/>
      <c r="C34" s="10" t="n"/>
      <c r="D34" s="10" t="n"/>
      <c r="E34" s="10" t="n"/>
      <c r="F34" s="11" t="n"/>
      <c r="G34" s="12">
        <f>IF($A34="","",SUMIFS(Invoices!$F$5:$F$304,Invoices!$E$5:$E$304,$B34))</f>
        <v/>
      </c>
      <c r="H34" s="9">
        <f>IF($A34="","",$F34-$G34)</f>
        <v/>
      </c>
      <c r="I34" s="14">
        <f>IF($A34="","",IFERROR($G34/$F34,0))</f>
        <v/>
      </c>
      <c r="J34" s="16" t="n"/>
      <c r="K34" s="18">
        <f>IF($A34="","",IF($G34&gt;$F34,"⚠ over-invoiced by "&amp;TEXT($G34-$F34,"#,##0"),IF($G34=0,"signed, nothing invoiced yet",IF($H34&lt;=0,"fully invoiced","open — "&amp;TEXT($H34,"#,##0")&amp;" still to come"))))</f>
        <v/>
      </c>
      <c r="L34" s="15">
        <f>IF($A34="","",IF($B34="","⚠ needs a reference so invoices can be matched to it",IF(COUNTIF(Commitments!$B$5:$B$204,$B34)&gt;1,"⚠ this reference is used on more than one row",IF(COUNTIF(Costs!$A$5:$A$204,$D34)=0,"⚠ this cost line is not on the Costs tab",IF($F34&lt;=0,"⚠ value is missing",IF(AND($J34&lt;&gt;"",$J34&lt;TODAY(),$H34&gt;0),"⚠ past its completion date with "&amp;TEXT($H34,"#,##0")&amp;" still to invoice",""))))))</f>
        <v/>
      </c>
    </row>
    <row r="35">
      <c r="A35" s="16" t="n"/>
      <c r="B35" s="10" t="n"/>
      <c r="C35" s="10" t="n"/>
      <c r="D35" s="10" t="n"/>
      <c r="E35" s="10" t="n"/>
      <c r="F35" s="11" t="n"/>
      <c r="G35" s="12">
        <f>IF($A35="","",SUMIFS(Invoices!$F$5:$F$304,Invoices!$E$5:$E$304,$B35))</f>
        <v/>
      </c>
      <c r="H35" s="9">
        <f>IF($A35="","",$F35-$G35)</f>
        <v/>
      </c>
      <c r="I35" s="14">
        <f>IF($A35="","",IFERROR($G35/$F35,0))</f>
        <v/>
      </c>
      <c r="J35" s="16" t="n"/>
      <c r="K35" s="18">
        <f>IF($A35="","",IF($G35&gt;$F35,"⚠ over-invoiced by "&amp;TEXT($G35-$F35,"#,##0"),IF($G35=0,"signed, nothing invoiced yet",IF($H35&lt;=0,"fully invoiced","open — "&amp;TEXT($H35,"#,##0")&amp;" still to come"))))</f>
        <v/>
      </c>
      <c r="L35" s="15">
        <f>IF($A35="","",IF($B35="","⚠ needs a reference so invoices can be matched to it",IF(COUNTIF(Commitments!$B$5:$B$204,$B35)&gt;1,"⚠ this reference is used on more than one row",IF(COUNTIF(Costs!$A$5:$A$204,$D35)=0,"⚠ this cost line is not on the Costs tab",IF($F35&lt;=0,"⚠ value is missing",IF(AND($J35&lt;&gt;"",$J35&lt;TODAY(),$H35&gt;0),"⚠ past its completion date with "&amp;TEXT($H35,"#,##0")&amp;" still to invoice",""))))))</f>
        <v/>
      </c>
    </row>
    <row r="36">
      <c r="A36" s="16" t="n"/>
      <c r="B36" s="10" t="n"/>
      <c r="C36" s="10" t="n"/>
      <c r="D36" s="10" t="n"/>
      <c r="E36" s="10" t="n"/>
      <c r="F36" s="11" t="n"/>
      <c r="G36" s="12">
        <f>IF($A36="","",SUMIFS(Invoices!$F$5:$F$304,Invoices!$E$5:$E$304,$B36))</f>
        <v/>
      </c>
      <c r="H36" s="9">
        <f>IF($A36="","",$F36-$G36)</f>
        <v/>
      </c>
      <c r="I36" s="14">
        <f>IF($A36="","",IFERROR($G36/$F36,0))</f>
        <v/>
      </c>
      <c r="J36" s="16" t="n"/>
      <c r="K36" s="18">
        <f>IF($A36="","",IF($G36&gt;$F36,"⚠ over-invoiced by "&amp;TEXT($G36-$F36,"#,##0"),IF($G36=0,"signed, nothing invoiced yet",IF($H36&lt;=0,"fully invoiced","open — "&amp;TEXT($H36,"#,##0")&amp;" still to come"))))</f>
        <v/>
      </c>
      <c r="L36" s="15">
        <f>IF($A36="","",IF($B36="","⚠ needs a reference so invoices can be matched to it",IF(COUNTIF(Commitments!$B$5:$B$204,$B36)&gt;1,"⚠ this reference is used on more than one row",IF(COUNTIF(Costs!$A$5:$A$204,$D36)=0,"⚠ this cost line is not on the Costs tab",IF($F36&lt;=0,"⚠ value is missing",IF(AND($J36&lt;&gt;"",$J36&lt;TODAY(),$H36&gt;0),"⚠ past its completion date with "&amp;TEXT($H36,"#,##0")&amp;" still to invoice",""))))))</f>
        <v/>
      </c>
    </row>
    <row r="37">
      <c r="A37" s="16" t="n"/>
      <c r="B37" s="10" t="n"/>
      <c r="C37" s="10" t="n"/>
      <c r="D37" s="10" t="n"/>
      <c r="E37" s="10" t="n"/>
      <c r="F37" s="11" t="n"/>
      <c r="G37" s="12">
        <f>IF($A37="","",SUMIFS(Invoices!$F$5:$F$304,Invoices!$E$5:$E$304,$B37))</f>
        <v/>
      </c>
      <c r="H37" s="9">
        <f>IF($A37="","",$F37-$G37)</f>
        <v/>
      </c>
      <c r="I37" s="14">
        <f>IF($A37="","",IFERROR($G37/$F37,0))</f>
        <v/>
      </c>
      <c r="J37" s="16" t="n"/>
      <c r="K37" s="18">
        <f>IF($A37="","",IF($G37&gt;$F37,"⚠ over-invoiced by "&amp;TEXT($G37-$F37,"#,##0"),IF($G37=0,"signed, nothing invoiced yet",IF($H37&lt;=0,"fully invoiced","open — "&amp;TEXT($H37,"#,##0")&amp;" still to come"))))</f>
        <v/>
      </c>
      <c r="L37" s="15">
        <f>IF($A37="","",IF($B37="","⚠ needs a reference so invoices can be matched to it",IF(COUNTIF(Commitments!$B$5:$B$204,$B37)&gt;1,"⚠ this reference is used on more than one row",IF(COUNTIF(Costs!$A$5:$A$204,$D37)=0,"⚠ this cost line is not on the Costs tab",IF($F37&lt;=0,"⚠ value is missing",IF(AND($J37&lt;&gt;"",$J37&lt;TODAY(),$H37&gt;0),"⚠ past its completion date with "&amp;TEXT($H37,"#,##0")&amp;" still to invoice",""))))))</f>
        <v/>
      </c>
    </row>
    <row r="38">
      <c r="A38" s="16" t="n"/>
      <c r="B38" s="10" t="n"/>
      <c r="C38" s="10" t="n"/>
      <c r="D38" s="10" t="n"/>
      <c r="E38" s="10" t="n"/>
      <c r="F38" s="11" t="n"/>
      <c r="G38" s="12">
        <f>IF($A38="","",SUMIFS(Invoices!$F$5:$F$304,Invoices!$E$5:$E$304,$B38))</f>
        <v/>
      </c>
      <c r="H38" s="9">
        <f>IF($A38="","",$F38-$G38)</f>
        <v/>
      </c>
      <c r="I38" s="14">
        <f>IF($A38="","",IFERROR($G38/$F38,0))</f>
        <v/>
      </c>
      <c r="J38" s="16" t="n"/>
      <c r="K38" s="18">
        <f>IF($A38="","",IF($G38&gt;$F38,"⚠ over-invoiced by "&amp;TEXT($G38-$F38,"#,##0"),IF($G38=0,"signed, nothing invoiced yet",IF($H38&lt;=0,"fully invoiced","open — "&amp;TEXT($H38,"#,##0")&amp;" still to come"))))</f>
        <v/>
      </c>
      <c r="L38" s="15">
        <f>IF($A38="","",IF($B38="","⚠ needs a reference so invoices can be matched to it",IF(COUNTIF(Commitments!$B$5:$B$204,$B38)&gt;1,"⚠ this reference is used on more than one row",IF(COUNTIF(Costs!$A$5:$A$204,$D38)=0,"⚠ this cost line is not on the Costs tab",IF($F38&lt;=0,"⚠ value is missing",IF(AND($J38&lt;&gt;"",$J38&lt;TODAY(),$H38&gt;0),"⚠ past its completion date with "&amp;TEXT($H38,"#,##0")&amp;" still to invoice",""))))))</f>
        <v/>
      </c>
    </row>
    <row r="39">
      <c r="A39" s="16" t="n"/>
      <c r="B39" s="10" t="n"/>
      <c r="C39" s="10" t="n"/>
      <c r="D39" s="10" t="n"/>
      <c r="E39" s="10" t="n"/>
      <c r="F39" s="11" t="n"/>
      <c r="G39" s="12">
        <f>IF($A39="","",SUMIFS(Invoices!$F$5:$F$304,Invoices!$E$5:$E$304,$B39))</f>
        <v/>
      </c>
      <c r="H39" s="9">
        <f>IF($A39="","",$F39-$G39)</f>
        <v/>
      </c>
      <c r="I39" s="14">
        <f>IF($A39="","",IFERROR($G39/$F39,0))</f>
        <v/>
      </c>
      <c r="J39" s="16" t="n"/>
      <c r="K39" s="18">
        <f>IF($A39="","",IF($G39&gt;$F39,"⚠ over-invoiced by "&amp;TEXT($G39-$F39,"#,##0"),IF($G39=0,"signed, nothing invoiced yet",IF($H39&lt;=0,"fully invoiced","open — "&amp;TEXT($H39,"#,##0")&amp;" still to come"))))</f>
        <v/>
      </c>
      <c r="L39" s="15">
        <f>IF($A39="","",IF($B39="","⚠ needs a reference so invoices can be matched to it",IF(COUNTIF(Commitments!$B$5:$B$204,$B39)&gt;1,"⚠ this reference is used on more than one row",IF(COUNTIF(Costs!$A$5:$A$204,$D39)=0,"⚠ this cost line is not on the Costs tab",IF($F39&lt;=0,"⚠ value is missing",IF(AND($J39&lt;&gt;"",$J39&lt;TODAY(),$H39&gt;0),"⚠ past its completion date with "&amp;TEXT($H39,"#,##0")&amp;" still to invoice",""))))))</f>
        <v/>
      </c>
    </row>
    <row r="40">
      <c r="A40" s="16" t="n"/>
      <c r="B40" s="10" t="n"/>
      <c r="C40" s="10" t="n"/>
      <c r="D40" s="10" t="n"/>
      <c r="E40" s="10" t="n"/>
      <c r="F40" s="11" t="n"/>
      <c r="G40" s="12">
        <f>IF($A40="","",SUMIFS(Invoices!$F$5:$F$304,Invoices!$E$5:$E$304,$B40))</f>
        <v/>
      </c>
      <c r="H40" s="9">
        <f>IF($A40="","",$F40-$G40)</f>
        <v/>
      </c>
      <c r="I40" s="14">
        <f>IF($A40="","",IFERROR($G40/$F40,0))</f>
        <v/>
      </c>
      <c r="J40" s="16" t="n"/>
      <c r="K40" s="18">
        <f>IF($A40="","",IF($G40&gt;$F40,"⚠ over-invoiced by "&amp;TEXT($G40-$F40,"#,##0"),IF($G40=0,"signed, nothing invoiced yet",IF($H40&lt;=0,"fully invoiced","open — "&amp;TEXT($H40,"#,##0")&amp;" still to come"))))</f>
        <v/>
      </c>
      <c r="L40" s="15">
        <f>IF($A40="","",IF($B40="","⚠ needs a reference so invoices can be matched to it",IF(COUNTIF(Commitments!$B$5:$B$204,$B40)&gt;1,"⚠ this reference is used on more than one row",IF(COUNTIF(Costs!$A$5:$A$204,$D40)=0,"⚠ this cost line is not on the Costs tab",IF($F40&lt;=0,"⚠ value is missing",IF(AND($J40&lt;&gt;"",$J40&lt;TODAY(),$H40&gt;0),"⚠ past its completion date with "&amp;TEXT($H40,"#,##0")&amp;" still to invoice",""))))))</f>
        <v/>
      </c>
    </row>
    <row r="41">
      <c r="A41" s="16" t="n"/>
      <c r="B41" s="10" t="n"/>
      <c r="C41" s="10" t="n"/>
      <c r="D41" s="10" t="n"/>
      <c r="E41" s="10" t="n"/>
      <c r="F41" s="11" t="n"/>
      <c r="G41" s="12">
        <f>IF($A41="","",SUMIFS(Invoices!$F$5:$F$304,Invoices!$E$5:$E$304,$B41))</f>
        <v/>
      </c>
      <c r="H41" s="9">
        <f>IF($A41="","",$F41-$G41)</f>
        <v/>
      </c>
      <c r="I41" s="14">
        <f>IF($A41="","",IFERROR($G41/$F41,0))</f>
        <v/>
      </c>
      <c r="J41" s="16" t="n"/>
      <c r="K41" s="18">
        <f>IF($A41="","",IF($G41&gt;$F41,"⚠ over-invoiced by "&amp;TEXT($G41-$F41,"#,##0"),IF($G41=0,"signed, nothing invoiced yet",IF($H41&lt;=0,"fully invoiced","open — "&amp;TEXT($H41,"#,##0")&amp;" still to come"))))</f>
        <v/>
      </c>
      <c r="L41" s="15">
        <f>IF($A41="","",IF($B41="","⚠ needs a reference so invoices can be matched to it",IF(COUNTIF(Commitments!$B$5:$B$204,$B41)&gt;1,"⚠ this reference is used on more than one row",IF(COUNTIF(Costs!$A$5:$A$204,$D41)=0,"⚠ this cost line is not on the Costs tab",IF($F41&lt;=0,"⚠ value is missing",IF(AND($J41&lt;&gt;"",$J41&lt;TODAY(),$H41&gt;0),"⚠ past its completion date with "&amp;TEXT($H41,"#,##0")&amp;" still to invoice",""))))))</f>
        <v/>
      </c>
    </row>
    <row r="42">
      <c r="A42" s="16" t="n"/>
      <c r="B42" s="10" t="n"/>
      <c r="C42" s="10" t="n"/>
      <c r="D42" s="10" t="n"/>
      <c r="E42" s="10" t="n"/>
      <c r="F42" s="11" t="n"/>
      <c r="G42" s="12">
        <f>IF($A42="","",SUMIFS(Invoices!$F$5:$F$304,Invoices!$E$5:$E$304,$B42))</f>
        <v/>
      </c>
      <c r="H42" s="9">
        <f>IF($A42="","",$F42-$G42)</f>
        <v/>
      </c>
      <c r="I42" s="14">
        <f>IF($A42="","",IFERROR($G42/$F42,0))</f>
        <v/>
      </c>
      <c r="J42" s="16" t="n"/>
      <c r="K42" s="18">
        <f>IF($A42="","",IF($G42&gt;$F42,"⚠ over-invoiced by "&amp;TEXT($G42-$F42,"#,##0"),IF($G42=0,"signed, nothing invoiced yet",IF($H42&lt;=0,"fully invoiced","open — "&amp;TEXT($H42,"#,##0")&amp;" still to come"))))</f>
        <v/>
      </c>
      <c r="L42" s="15">
        <f>IF($A42="","",IF($B42="","⚠ needs a reference so invoices can be matched to it",IF(COUNTIF(Commitments!$B$5:$B$204,$B42)&gt;1,"⚠ this reference is used on more than one row",IF(COUNTIF(Costs!$A$5:$A$204,$D42)=0,"⚠ this cost line is not on the Costs tab",IF($F42&lt;=0,"⚠ value is missing",IF(AND($J42&lt;&gt;"",$J42&lt;TODAY(),$H42&gt;0),"⚠ past its completion date with "&amp;TEXT($H42,"#,##0")&amp;" still to invoice",""))))))</f>
        <v/>
      </c>
    </row>
    <row r="43">
      <c r="A43" s="16" t="n"/>
      <c r="B43" s="10" t="n"/>
      <c r="C43" s="10" t="n"/>
      <c r="D43" s="10" t="n"/>
      <c r="E43" s="10" t="n"/>
      <c r="F43" s="11" t="n"/>
      <c r="G43" s="12">
        <f>IF($A43="","",SUMIFS(Invoices!$F$5:$F$304,Invoices!$E$5:$E$304,$B43))</f>
        <v/>
      </c>
      <c r="H43" s="9">
        <f>IF($A43="","",$F43-$G43)</f>
        <v/>
      </c>
      <c r="I43" s="14">
        <f>IF($A43="","",IFERROR($G43/$F43,0))</f>
        <v/>
      </c>
      <c r="J43" s="16" t="n"/>
      <c r="K43" s="18">
        <f>IF($A43="","",IF($G43&gt;$F43,"⚠ over-invoiced by "&amp;TEXT($G43-$F43,"#,##0"),IF($G43=0,"signed, nothing invoiced yet",IF($H43&lt;=0,"fully invoiced","open — "&amp;TEXT($H43,"#,##0")&amp;" still to come"))))</f>
        <v/>
      </c>
      <c r="L43" s="15">
        <f>IF($A43="","",IF($B43="","⚠ needs a reference so invoices can be matched to it",IF(COUNTIF(Commitments!$B$5:$B$204,$B43)&gt;1,"⚠ this reference is used on more than one row",IF(COUNTIF(Costs!$A$5:$A$204,$D43)=0,"⚠ this cost line is not on the Costs tab",IF($F43&lt;=0,"⚠ value is missing",IF(AND($J43&lt;&gt;"",$J43&lt;TODAY(),$H43&gt;0),"⚠ past its completion date with "&amp;TEXT($H43,"#,##0")&amp;" still to invoice",""))))))</f>
        <v/>
      </c>
    </row>
    <row r="44">
      <c r="A44" s="16" t="n"/>
      <c r="B44" s="10" t="n"/>
      <c r="C44" s="10" t="n"/>
      <c r="D44" s="10" t="n"/>
      <c r="E44" s="10" t="n"/>
      <c r="F44" s="11" t="n"/>
      <c r="G44" s="12">
        <f>IF($A44="","",SUMIFS(Invoices!$F$5:$F$304,Invoices!$E$5:$E$304,$B44))</f>
        <v/>
      </c>
      <c r="H44" s="9">
        <f>IF($A44="","",$F44-$G44)</f>
        <v/>
      </c>
      <c r="I44" s="14">
        <f>IF($A44="","",IFERROR($G44/$F44,0))</f>
        <v/>
      </c>
      <c r="J44" s="16" t="n"/>
      <c r="K44" s="18">
        <f>IF($A44="","",IF($G44&gt;$F44,"⚠ over-invoiced by "&amp;TEXT($G44-$F44,"#,##0"),IF($G44=0,"signed, nothing invoiced yet",IF($H44&lt;=0,"fully invoiced","open — "&amp;TEXT($H44,"#,##0")&amp;" still to come"))))</f>
        <v/>
      </c>
      <c r="L44" s="15">
        <f>IF($A44="","",IF($B44="","⚠ needs a reference so invoices can be matched to it",IF(COUNTIF(Commitments!$B$5:$B$204,$B44)&gt;1,"⚠ this reference is used on more than one row",IF(COUNTIF(Costs!$A$5:$A$204,$D44)=0,"⚠ this cost line is not on the Costs tab",IF($F44&lt;=0,"⚠ value is missing",IF(AND($J44&lt;&gt;"",$J44&lt;TODAY(),$H44&gt;0),"⚠ past its completion date with "&amp;TEXT($H44,"#,##0")&amp;" still to invoice",""))))))</f>
        <v/>
      </c>
    </row>
    <row r="45">
      <c r="A45" s="16" t="n"/>
      <c r="B45" s="10" t="n"/>
      <c r="C45" s="10" t="n"/>
      <c r="D45" s="10" t="n"/>
      <c r="E45" s="10" t="n"/>
      <c r="F45" s="11" t="n"/>
      <c r="G45" s="12">
        <f>IF($A45="","",SUMIFS(Invoices!$F$5:$F$304,Invoices!$E$5:$E$304,$B45))</f>
        <v/>
      </c>
      <c r="H45" s="9">
        <f>IF($A45="","",$F45-$G45)</f>
        <v/>
      </c>
      <c r="I45" s="14">
        <f>IF($A45="","",IFERROR($G45/$F45,0))</f>
        <v/>
      </c>
      <c r="J45" s="16" t="n"/>
      <c r="K45" s="18">
        <f>IF($A45="","",IF($G45&gt;$F45,"⚠ over-invoiced by "&amp;TEXT($G45-$F45,"#,##0"),IF($G45=0,"signed, nothing invoiced yet",IF($H45&lt;=0,"fully invoiced","open — "&amp;TEXT($H45,"#,##0")&amp;" still to come"))))</f>
        <v/>
      </c>
      <c r="L45" s="15">
        <f>IF($A45="","",IF($B45="","⚠ needs a reference so invoices can be matched to it",IF(COUNTIF(Commitments!$B$5:$B$204,$B45)&gt;1,"⚠ this reference is used on more than one row",IF(COUNTIF(Costs!$A$5:$A$204,$D45)=0,"⚠ this cost line is not on the Costs tab",IF($F45&lt;=0,"⚠ value is missing",IF(AND($J45&lt;&gt;"",$J45&lt;TODAY(),$H45&gt;0),"⚠ past its completion date with "&amp;TEXT($H45,"#,##0")&amp;" still to invoice",""))))))</f>
        <v/>
      </c>
    </row>
    <row r="46">
      <c r="A46" s="16" t="n"/>
      <c r="B46" s="10" t="n"/>
      <c r="C46" s="10" t="n"/>
      <c r="D46" s="10" t="n"/>
      <c r="E46" s="10" t="n"/>
      <c r="F46" s="11" t="n"/>
      <c r="G46" s="12">
        <f>IF($A46="","",SUMIFS(Invoices!$F$5:$F$304,Invoices!$E$5:$E$304,$B46))</f>
        <v/>
      </c>
      <c r="H46" s="9">
        <f>IF($A46="","",$F46-$G46)</f>
        <v/>
      </c>
      <c r="I46" s="14">
        <f>IF($A46="","",IFERROR($G46/$F46,0))</f>
        <v/>
      </c>
      <c r="J46" s="16" t="n"/>
      <c r="K46" s="18">
        <f>IF($A46="","",IF($G46&gt;$F46,"⚠ over-invoiced by "&amp;TEXT($G46-$F46,"#,##0"),IF($G46=0,"signed, nothing invoiced yet",IF($H46&lt;=0,"fully invoiced","open — "&amp;TEXT($H46,"#,##0")&amp;" still to come"))))</f>
        <v/>
      </c>
      <c r="L46" s="15">
        <f>IF($A46="","",IF($B46="","⚠ needs a reference so invoices can be matched to it",IF(COUNTIF(Commitments!$B$5:$B$204,$B46)&gt;1,"⚠ this reference is used on more than one row",IF(COUNTIF(Costs!$A$5:$A$204,$D46)=0,"⚠ this cost line is not on the Costs tab",IF($F46&lt;=0,"⚠ value is missing",IF(AND($J46&lt;&gt;"",$J46&lt;TODAY(),$H46&gt;0),"⚠ past its completion date with "&amp;TEXT($H46,"#,##0")&amp;" still to invoice",""))))))</f>
        <v/>
      </c>
    </row>
    <row r="47">
      <c r="A47" s="16" t="n"/>
      <c r="B47" s="10" t="n"/>
      <c r="C47" s="10" t="n"/>
      <c r="D47" s="10" t="n"/>
      <c r="E47" s="10" t="n"/>
      <c r="F47" s="11" t="n"/>
      <c r="G47" s="12">
        <f>IF($A47="","",SUMIFS(Invoices!$F$5:$F$304,Invoices!$E$5:$E$304,$B47))</f>
        <v/>
      </c>
      <c r="H47" s="9">
        <f>IF($A47="","",$F47-$G47)</f>
        <v/>
      </c>
      <c r="I47" s="14">
        <f>IF($A47="","",IFERROR($G47/$F47,0))</f>
        <v/>
      </c>
      <c r="J47" s="16" t="n"/>
      <c r="K47" s="18">
        <f>IF($A47="","",IF($G47&gt;$F47,"⚠ over-invoiced by "&amp;TEXT($G47-$F47,"#,##0"),IF($G47=0,"signed, nothing invoiced yet",IF($H47&lt;=0,"fully invoiced","open — "&amp;TEXT($H47,"#,##0")&amp;" still to come"))))</f>
        <v/>
      </c>
      <c r="L47" s="15">
        <f>IF($A47="","",IF($B47="","⚠ needs a reference so invoices can be matched to it",IF(COUNTIF(Commitments!$B$5:$B$204,$B47)&gt;1,"⚠ this reference is used on more than one row",IF(COUNTIF(Costs!$A$5:$A$204,$D47)=0,"⚠ this cost line is not on the Costs tab",IF($F47&lt;=0,"⚠ value is missing",IF(AND($J47&lt;&gt;"",$J47&lt;TODAY(),$H47&gt;0),"⚠ past its completion date with "&amp;TEXT($H47,"#,##0")&amp;" still to invoice",""))))))</f>
        <v/>
      </c>
    </row>
    <row r="48">
      <c r="A48" s="16" t="n"/>
      <c r="B48" s="10" t="n"/>
      <c r="C48" s="10" t="n"/>
      <c r="D48" s="10" t="n"/>
      <c r="E48" s="10" t="n"/>
      <c r="F48" s="11" t="n"/>
      <c r="G48" s="12">
        <f>IF($A48="","",SUMIFS(Invoices!$F$5:$F$304,Invoices!$E$5:$E$304,$B48))</f>
        <v/>
      </c>
      <c r="H48" s="9">
        <f>IF($A48="","",$F48-$G48)</f>
        <v/>
      </c>
      <c r="I48" s="14">
        <f>IF($A48="","",IFERROR($G48/$F48,0))</f>
        <v/>
      </c>
      <c r="J48" s="16" t="n"/>
      <c r="K48" s="18">
        <f>IF($A48="","",IF($G48&gt;$F48,"⚠ over-invoiced by "&amp;TEXT($G48-$F48,"#,##0"),IF($G48=0,"signed, nothing invoiced yet",IF($H48&lt;=0,"fully invoiced","open — "&amp;TEXT($H48,"#,##0")&amp;" still to come"))))</f>
        <v/>
      </c>
      <c r="L48" s="15">
        <f>IF($A48="","",IF($B48="","⚠ needs a reference so invoices can be matched to it",IF(COUNTIF(Commitments!$B$5:$B$204,$B48)&gt;1,"⚠ this reference is used on more than one row",IF(COUNTIF(Costs!$A$5:$A$204,$D48)=0,"⚠ this cost line is not on the Costs tab",IF($F48&lt;=0,"⚠ value is missing",IF(AND($J48&lt;&gt;"",$J48&lt;TODAY(),$H48&gt;0),"⚠ past its completion date with "&amp;TEXT($H48,"#,##0")&amp;" still to invoice",""))))))</f>
        <v/>
      </c>
    </row>
    <row r="49">
      <c r="A49" s="16" t="n"/>
      <c r="B49" s="10" t="n"/>
      <c r="C49" s="10" t="n"/>
      <c r="D49" s="10" t="n"/>
      <c r="E49" s="10" t="n"/>
      <c r="F49" s="11" t="n"/>
      <c r="G49" s="12">
        <f>IF($A49="","",SUMIFS(Invoices!$F$5:$F$304,Invoices!$E$5:$E$304,$B49))</f>
        <v/>
      </c>
      <c r="H49" s="9">
        <f>IF($A49="","",$F49-$G49)</f>
        <v/>
      </c>
      <c r="I49" s="14">
        <f>IF($A49="","",IFERROR($G49/$F49,0))</f>
        <v/>
      </c>
      <c r="J49" s="16" t="n"/>
      <c r="K49" s="18">
        <f>IF($A49="","",IF($G49&gt;$F49,"⚠ over-invoiced by "&amp;TEXT($G49-$F49,"#,##0"),IF($G49=0,"signed, nothing invoiced yet",IF($H49&lt;=0,"fully invoiced","open — "&amp;TEXT($H49,"#,##0")&amp;" still to come"))))</f>
        <v/>
      </c>
      <c r="L49" s="15">
        <f>IF($A49="","",IF($B49="","⚠ needs a reference so invoices can be matched to it",IF(COUNTIF(Commitments!$B$5:$B$204,$B49)&gt;1,"⚠ this reference is used on more than one row",IF(COUNTIF(Costs!$A$5:$A$204,$D49)=0,"⚠ this cost line is not on the Costs tab",IF($F49&lt;=0,"⚠ value is missing",IF(AND($J49&lt;&gt;"",$J49&lt;TODAY(),$H49&gt;0),"⚠ past its completion date with "&amp;TEXT($H49,"#,##0")&amp;" still to invoice",""))))))</f>
        <v/>
      </c>
    </row>
    <row r="50">
      <c r="A50" s="16" t="n"/>
      <c r="B50" s="10" t="n"/>
      <c r="C50" s="10" t="n"/>
      <c r="D50" s="10" t="n"/>
      <c r="E50" s="10" t="n"/>
      <c r="F50" s="11" t="n"/>
      <c r="G50" s="12">
        <f>IF($A50="","",SUMIFS(Invoices!$F$5:$F$304,Invoices!$E$5:$E$304,$B50))</f>
        <v/>
      </c>
      <c r="H50" s="9">
        <f>IF($A50="","",$F50-$G50)</f>
        <v/>
      </c>
      <c r="I50" s="14">
        <f>IF($A50="","",IFERROR($G50/$F50,0))</f>
        <v/>
      </c>
      <c r="J50" s="16" t="n"/>
      <c r="K50" s="18">
        <f>IF($A50="","",IF($G50&gt;$F50,"⚠ over-invoiced by "&amp;TEXT($G50-$F50,"#,##0"),IF($G50=0,"signed, nothing invoiced yet",IF($H50&lt;=0,"fully invoiced","open — "&amp;TEXT($H50,"#,##0")&amp;" still to come"))))</f>
        <v/>
      </c>
      <c r="L50" s="15">
        <f>IF($A50="","",IF($B50="","⚠ needs a reference so invoices can be matched to it",IF(COUNTIF(Commitments!$B$5:$B$204,$B50)&gt;1,"⚠ this reference is used on more than one row",IF(COUNTIF(Costs!$A$5:$A$204,$D50)=0,"⚠ this cost line is not on the Costs tab",IF($F50&lt;=0,"⚠ value is missing",IF(AND($J50&lt;&gt;"",$J50&lt;TODAY(),$H50&gt;0),"⚠ past its completion date with "&amp;TEXT($H50,"#,##0")&amp;" still to invoice",""))))))</f>
        <v/>
      </c>
    </row>
    <row r="51">
      <c r="A51" s="16" t="n"/>
      <c r="B51" s="10" t="n"/>
      <c r="C51" s="10" t="n"/>
      <c r="D51" s="10" t="n"/>
      <c r="E51" s="10" t="n"/>
      <c r="F51" s="11" t="n"/>
      <c r="G51" s="12">
        <f>IF($A51="","",SUMIFS(Invoices!$F$5:$F$304,Invoices!$E$5:$E$304,$B51))</f>
        <v/>
      </c>
      <c r="H51" s="9">
        <f>IF($A51="","",$F51-$G51)</f>
        <v/>
      </c>
      <c r="I51" s="14">
        <f>IF($A51="","",IFERROR($G51/$F51,0))</f>
        <v/>
      </c>
      <c r="J51" s="16" t="n"/>
      <c r="K51" s="18">
        <f>IF($A51="","",IF($G51&gt;$F51,"⚠ over-invoiced by "&amp;TEXT($G51-$F51,"#,##0"),IF($G51=0,"signed, nothing invoiced yet",IF($H51&lt;=0,"fully invoiced","open — "&amp;TEXT($H51,"#,##0")&amp;" still to come"))))</f>
        <v/>
      </c>
      <c r="L51" s="15">
        <f>IF($A51="","",IF($B51="","⚠ needs a reference so invoices can be matched to it",IF(COUNTIF(Commitments!$B$5:$B$204,$B51)&gt;1,"⚠ this reference is used on more than one row",IF(COUNTIF(Costs!$A$5:$A$204,$D51)=0,"⚠ this cost line is not on the Costs tab",IF($F51&lt;=0,"⚠ value is missing",IF(AND($J51&lt;&gt;"",$J51&lt;TODAY(),$H51&gt;0),"⚠ past its completion date with "&amp;TEXT($H51,"#,##0")&amp;" still to invoice",""))))))</f>
        <v/>
      </c>
    </row>
    <row r="52">
      <c r="A52" s="16" t="n"/>
      <c r="B52" s="10" t="n"/>
      <c r="C52" s="10" t="n"/>
      <c r="D52" s="10" t="n"/>
      <c r="E52" s="10" t="n"/>
      <c r="F52" s="11" t="n"/>
      <c r="G52" s="12">
        <f>IF($A52="","",SUMIFS(Invoices!$F$5:$F$304,Invoices!$E$5:$E$304,$B52))</f>
        <v/>
      </c>
      <c r="H52" s="9">
        <f>IF($A52="","",$F52-$G52)</f>
        <v/>
      </c>
      <c r="I52" s="14">
        <f>IF($A52="","",IFERROR($G52/$F52,0))</f>
        <v/>
      </c>
      <c r="J52" s="16" t="n"/>
      <c r="K52" s="18">
        <f>IF($A52="","",IF($G52&gt;$F52,"⚠ over-invoiced by "&amp;TEXT($G52-$F52,"#,##0"),IF($G52=0,"signed, nothing invoiced yet",IF($H52&lt;=0,"fully invoiced","open — "&amp;TEXT($H52,"#,##0")&amp;" still to come"))))</f>
        <v/>
      </c>
      <c r="L52" s="15">
        <f>IF($A52="","",IF($B52="","⚠ needs a reference so invoices can be matched to it",IF(COUNTIF(Commitments!$B$5:$B$204,$B52)&gt;1,"⚠ this reference is used on more than one row",IF(COUNTIF(Costs!$A$5:$A$204,$D52)=0,"⚠ this cost line is not on the Costs tab",IF($F52&lt;=0,"⚠ value is missing",IF(AND($J52&lt;&gt;"",$J52&lt;TODAY(),$H52&gt;0),"⚠ past its completion date with "&amp;TEXT($H52,"#,##0")&amp;" still to invoice",""))))))</f>
        <v/>
      </c>
    </row>
    <row r="53">
      <c r="A53" s="16" t="n"/>
      <c r="B53" s="10" t="n"/>
      <c r="C53" s="10" t="n"/>
      <c r="D53" s="10" t="n"/>
      <c r="E53" s="10" t="n"/>
      <c r="F53" s="11" t="n"/>
      <c r="G53" s="12">
        <f>IF($A53="","",SUMIFS(Invoices!$F$5:$F$304,Invoices!$E$5:$E$304,$B53))</f>
        <v/>
      </c>
      <c r="H53" s="9">
        <f>IF($A53="","",$F53-$G53)</f>
        <v/>
      </c>
      <c r="I53" s="14">
        <f>IF($A53="","",IFERROR($G53/$F53,0))</f>
        <v/>
      </c>
      <c r="J53" s="16" t="n"/>
      <c r="K53" s="18">
        <f>IF($A53="","",IF($G53&gt;$F53,"⚠ over-invoiced by "&amp;TEXT($G53-$F53,"#,##0"),IF($G53=0,"signed, nothing invoiced yet",IF($H53&lt;=0,"fully invoiced","open — "&amp;TEXT($H53,"#,##0")&amp;" still to come"))))</f>
        <v/>
      </c>
      <c r="L53" s="15">
        <f>IF($A53="","",IF($B53="","⚠ needs a reference so invoices can be matched to it",IF(COUNTIF(Commitments!$B$5:$B$204,$B53)&gt;1,"⚠ this reference is used on more than one row",IF(COUNTIF(Costs!$A$5:$A$204,$D53)=0,"⚠ this cost line is not on the Costs tab",IF($F53&lt;=0,"⚠ value is missing",IF(AND($J53&lt;&gt;"",$J53&lt;TODAY(),$H53&gt;0),"⚠ past its completion date with "&amp;TEXT($H53,"#,##0")&amp;" still to invoice",""))))))</f>
        <v/>
      </c>
    </row>
    <row r="54">
      <c r="A54" s="16" t="n"/>
      <c r="B54" s="10" t="n"/>
      <c r="C54" s="10" t="n"/>
      <c r="D54" s="10" t="n"/>
      <c r="E54" s="10" t="n"/>
      <c r="F54" s="11" t="n"/>
      <c r="G54" s="12">
        <f>IF($A54="","",SUMIFS(Invoices!$F$5:$F$304,Invoices!$E$5:$E$304,$B54))</f>
        <v/>
      </c>
      <c r="H54" s="9">
        <f>IF($A54="","",$F54-$G54)</f>
        <v/>
      </c>
      <c r="I54" s="14">
        <f>IF($A54="","",IFERROR($G54/$F54,0))</f>
        <v/>
      </c>
      <c r="J54" s="16" t="n"/>
      <c r="K54" s="18">
        <f>IF($A54="","",IF($G54&gt;$F54,"⚠ over-invoiced by "&amp;TEXT($G54-$F54,"#,##0"),IF($G54=0,"signed, nothing invoiced yet",IF($H54&lt;=0,"fully invoiced","open — "&amp;TEXT($H54,"#,##0")&amp;" still to come"))))</f>
        <v/>
      </c>
      <c r="L54" s="15">
        <f>IF($A54="","",IF($B54="","⚠ needs a reference so invoices can be matched to it",IF(COUNTIF(Commitments!$B$5:$B$204,$B54)&gt;1,"⚠ this reference is used on more than one row",IF(COUNTIF(Costs!$A$5:$A$204,$D54)=0,"⚠ this cost line is not on the Costs tab",IF($F54&lt;=0,"⚠ value is missing",IF(AND($J54&lt;&gt;"",$J54&lt;TODAY(),$H54&gt;0),"⚠ past its completion date with "&amp;TEXT($H54,"#,##0")&amp;" still to invoice",""))))))</f>
        <v/>
      </c>
    </row>
    <row r="55">
      <c r="A55" s="16" t="n"/>
      <c r="B55" s="10" t="n"/>
      <c r="C55" s="10" t="n"/>
      <c r="D55" s="10" t="n"/>
      <c r="E55" s="10" t="n"/>
      <c r="F55" s="11" t="n"/>
      <c r="G55" s="12">
        <f>IF($A55="","",SUMIFS(Invoices!$F$5:$F$304,Invoices!$E$5:$E$304,$B55))</f>
        <v/>
      </c>
      <c r="H55" s="9">
        <f>IF($A55="","",$F55-$G55)</f>
        <v/>
      </c>
      <c r="I55" s="14">
        <f>IF($A55="","",IFERROR($G55/$F55,0))</f>
        <v/>
      </c>
      <c r="J55" s="16" t="n"/>
      <c r="K55" s="18">
        <f>IF($A55="","",IF($G55&gt;$F55,"⚠ over-invoiced by "&amp;TEXT($G55-$F55,"#,##0"),IF($G55=0,"signed, nothing invoiced yet",IF($H55&lt;=0,"fully invoiced","open — "&amp;TEXT($H55,"#,##0")&amp;" still to come"))))</f>
        <v/>
      </c>
      <c r="L55" s="15">
        <f>IF($A55="","",IF($B55="","⚠ needs a reference so invoices can be matched to it",IF(COUNTIF(Commitments!$B$5:$B$204,$B55)&gt;1,"⚠ this reference is used on more than one row",IF(COUNTIF(Costs!$A$5:$A$204,$D55)=0,"⚠ this cost line is not on the Costs tab",IF($F55&lt;=0,"⚠ value is missing",IF(AND($J55&lt;&gt;"",$J55&lt;TODAY(),$H55&gt;0),"⚠ past its completion date with "&amp;TEXT($H55,"#,##0")&amp;" still to invoice",""))))))</f>
        <v/>
      </c>
    </row>
    <row r="56">
      <c r="A56" s="16" t="n"/>
      <c r="B56" s="10" t="n"/>
      <c r="C56" s="10" t="n"/>
      <c r="D56" s="10" t="n"/>
      <c r="E56" s="10" t="n"/>
      <c r="F56" s="11" t="n"/>
      <c r="G56" s="12">
        <f>IF($A56="","",SUMIFS(Invoices!$F$5:$F$304,Invoices!$E$5:$E$304,$B56))</f>
        <v/>
      </c>
      <c r="H56" s="9">
        <f>IF($A56="","",$F56-$G56)</f>
        <v/>
      </c>
      <c r="I56" s="14">
        <f>IF($A56="","",IFERROR($G56/$F56,0))</f>
        <v/>
      </c>
      <c r="J56" s="16" t="n"/>
      <c r="K56" s="18">
        <f>IF($A56="","",IF($G56&gt;$F56,"⚠ over-invoiced by "&amp;TEXT($G56-$F56,"#,##0"),IF($G56=0,"signed, nothing invoiced yet",IF($H56&lt;=0,"fully invoiced","open — "&amp;TEXT($H56,"#,##0")&amp;" still to come"))))</f>
        <v/>
      </c>
      <c r="L56" s="15">
        <f>IF($A56="","",IF($B56="","⚠ needs a reference so invoices can be matched to it",IF(COUNTIF(Commitments!$B$5:$B$204,$B56)&gt;1,"⚠ this reference is used on more than one row",IF(COUNTIF(Costs!$A$5:$A$204,$D56)=0,"⚠ this cost line is not on the Costs tab",IF($F56&lt;=0,"⚠ value is missing",IF(AND($J56&lt;&gt;"",$J56&lt;TODAY(),$H56&gt;0),"⚠ past its completion date with "&amp;TEXT($H56,"#,##0")&amp;" still to invoice",""))))))</f>
        <v/>
      </c>
    </row>
    <row r="57">
      <c r="A57" s="16" t="n"/>
      <c r="B57" s="10" t="n"/>
      <c r="C57" s="10" t="n"/>
      <c r="D57" s="10" t="n"/>
      <c r="E57" s="10" t="n"/>
      <c r="F57" s="11" t="n"/>
      <c r="G57" s="12">
        <f>IF($A57="","",SUMIFS(Invoices!$F$5:$F$304,Invoices!$E$5:$E$304,$B57))</f>
        <v/>
      </c>
      <c r="H57" s="9">
        <f>IF($A57="","",$F57-$G57)</f>
        <v/>
      </c>
      <c r="I57" s="14">
        <f>IF($A57="","",IFERROR($G57/$F57,0))</f>
        <v/>
      </c>
      <c r="J57" s="16" t="n"/>
      <c r="K57" s="18">
        <f>IF($A57="","",IF($G57&gt;$F57,"⚠ over-invoiced by "&amp;TEXT($G57-$F57,"#,##0"),IF($G57=0,"signed, nothing invoiced yet",IF($H57&lt;=0,"fully invoiced","open — "&amp;TEXT($H57,"#,##0")&amp;" still to come"))))</f>
        <v/>
      </c>
      <c r="L57" s="15">
        <f>IF($A57="","",IF($B57="","⚠ needs a reference so invoices can be matched to it",IF(COUNTIF(Commitments!$B$5:$B$204,$B57)&gt;1,"⚠ this reference is used on more than one row",IF(COUNTIF(Costs!$A$5:$A$204,$D57)=0,"⚠ this cost line is not on the Costs tab",IF($F57&lt;=0,"⚠ value is missing",IF(AND($J57&lt;&gt;"",$J57&lt;TODAY(),$H57&gt;0),"⚠ past its completion date with "&amp;TEXT($H57,"#,##0")&amp;" still to invoice",""))))))</f>
        <v/>
      </c>
    </row>
    <row r="58">
      <c r="A58" s="16" t="n"/>
      <c r="B58" s="10" t="n"/>
      <c r="C58" s="10" t="n"/>
      <c r="D58" s="10" t="n"/>
      <c r="E58" s="10" t="n"/>
      <c r="F58" s="11" t="n"/>
      <c r="G58" s="12">
        <f>IF($A58="","",SUMIFS(Invoices!$F$5:$F$304,Invoices!$E$5:$E$304,$B58))</f>
        <v/>
      </c>
      <c r="H58" s="9">
        <f>IF($A58="","",$F58-$G58)</f>
        <v/>
      </c>
      <c r="I58" s="14">
        <f>IF($A58="","",IFERROR($G58/$F58,0))</f>
        <v/>
      </c>
      <c r="J58" s="16" t="n"/>
      <c r="K58" s="18">
        <f>IF($A58="","",IF($G58&gt;$F58,"⚠ over-invoiced by "&amp;TEXT($G58-$F58,"#,##0"),IF($G58=0,"signed, nothing invoiced yet",IF($H58&lt;=0,"fully invoiced","open — "&amp;TEXT($H58,"#,##0")&amp;" still to come"))))</f>
        <v/>
      </c>
      <c r="L58" s="15">
        <f>IF($A58="","",IF($B58="","⚠ needs a reference so invoices can be matched to it",IF(COUNTIF(Commitments!$B$5:$B$204,$B58)&gt;1,"⚠ this reference is used on more than one row",IF(COUNTIF(Costs!$A$5:$A$204,$D58)=0,"⚠ this cost line is not on the Costs tab",IF($F58&lt;=0,"⚠ value is missing",IF(AND($J58&lt;&gt;"",$J58&lt;TODAY(),$H58&gt;0),"⚠ past its completion date with "&amp;TEXT($H58,"#,##0")&amp;" still to invoice",""))))))</f>
        <v/>
      </c>
    </row>
    <row r="59">
      <c r="A59" s="16" t="n"/>
      <c r="B59" s="10" t="n"/>
      <c r="C59" s="10" t="n"/>
      <c r="D59" s="10" t="n"/>
      <c r="E59" s="10" t="n"/>
      <c r="F59" s="11" t="n"/>
      <c r="G59" s="12">
        <f>IF($A59="","",SUMIFS(Invoices!$F$5:$F$304,Invoices!$E$5:$E$304,$B59))</f>
        <v/>
      </c>
      <c r="H59" s="9">
        <f>IF($A59="","",$F59-$G59)</f>
        <v/>
      </c>
      <c r="I59" s="14">
        <f>IF($A59="","",IFERROR($G59/$F59,0))</f>
        <v/>
      </c>
      <c r="J59" s="16" t="n"/>
      <c r="K59" s="18">
        <f>IF($A59="","",IF($G59&gt;$F59,"⚠ over-invoiced by "&amp;TEXT($G59-$F59,"#,##0"),IF($G59=0,"signed, nothing invoiced yet",IF($H59&lt;=0,"fully invoiced","open — "&amp;TEXT($H59,"#,##0")&amp;" still to come"))))</f>
        <v/>
      </c>
      <c r="L59" s="15">
        <f>IF($A59="","",IF($B59="","⚠ needs a reference so invoices can be matched to it",IF(COUNTIF(Commitments!$B$5:$B$204,$B59)&gt;1,"⚠ this reference is used on more than one row",IF(COUNTIF(Costs!$A$5:$A$204,$D59)=0,"⚠ this cost line is not on the Costs tab",IF($F59&lt;=0,"⚠ value is missing",IF(AND($J59&lt;&gt;"",$J59&lt;TODAY(),$H59&gt;0),"⚠ past its completion date with "&amp;TEXT($H59,"#,##0")&amp;" still to invoice",""))))))</f>
        <v/>
      </c>
    </row>
    <row r="60">
      <c r="A60" s="16" t="n"/>
      <c r="B60" s="10" t="n"/>
      <c r="C60" s="10" t="n"/>
      <c r="D60" s="10" t="n"/>
      <c r="E60" s="10" t="n"/>
      <c r="F60" s="11" t="n"/>
      <c r="G60" s="12">
        <f>IF($A60="","",SUMIFS(Invoices!$F$5:$F$304,Invoices!$E$5:$E$304,$B60))</f>
        <v/>
      </c>
      <c r="H60" s="9">
        <f>IF($A60="","",$F60-$G60)</f>
        <v/>
      </c>
      <c r="I60" s="14">
        <f>IF($A60="","",IFERROR($G60/$F60,0))</f>
        <v/>
      </c>
      <c r="J60" s="16" t="n"/>
      <c r="K60" s="18">
        <f>IF($A60="","",IF($G60&gt;$F60,"⚠ over-invoiced by "&amp;TEXT($G60-$F60,"#,##0"),IF($G60=0,"signed, nothing invoiced yet",IF($H60&lt;=0,"fully invoiced","open — "&amp;TEXT($H60,"#,##0")&amp;" still to come"))))</f>
        <v/>
      </c>
      <c r="L60" s="15">
        <f>IF($A60="","",IF($B60="","⚠ needs a reference so invoices can be matched to it",IF(COUNTIF(Commitments!$B$5:$B$204,$B60)&gt;1,"⚠ this reference is used on more than one row",IF(COUNTIF(Costs!$A$5:$A$204,$D60)=0,"⚠ this cost line is not on the Costs tab",IF($F60&lt;=0,"⚠ value is missing",IF(AND($J60&lt;&gt;"",$J60&lt;TODAY(),$H60&gt;0),"⚠ past its completion date with "&amp;TEXT($H60,"#,##0")&amp;" still to invoice",""))))))</f>
        <v/>
      </c>
    </row>
    <row r="61">
      <c r="A61" s="16" t="n"/>
      <c r="B61" s="10" t="n"/>
      <c r="C61" s="10" t="n"/>
      <c r="D61" s="10" t="n"/>
      <c r="E61" s="10" t="n"/>
      <c r="F61" s="11" t="n"/>
      <c r="G61" s="12">
        <f>IF($A61="","",SUMIFS(Invoices!$F$5:$F$304,Invoices!$E$5:$E$304,$B61))</f>
        <v/>
      </c>
      <c r="H61" s="9">
        <f>IF($A61="","",$F61-$G61)</f>
        <v/>
      </c>
      <c r="I61" s="14">
        <f>IF($A61="","",IFERROR($G61/$F61,0))</f>
        <v/>
      </c>
      <c r="J61" s="16" t="n"/>
      <c r="K61" s="18">
        <f>IF($A61="","",IF($G61&gt;$F61,"⚠ over-invoiced by "&amp;TEXT($G61-$F61,"#,##0"),IF($G61=0,"signed, nothing invoiced yet",IF($H61&lt;=0,"fully invoiced","open — "&amp;TEXT($H61,"#,##0")&amp;" still to come"))))</f>
        <v/>
      </c>
      <c r="L61" s="15">
        <f>IF($A61="","",IF($B61="","⚠ needs a reference so invoices can be matched to it",IF(COUNTIF(Commitments!$B$5:$B$204,$B61)&gt;1,"⚠ this reference is used on more than one row",IF(COUNTIF(Costs!$A$5:$A$204,$D61)=0,"⚠ this cost line is not on the Costs tab",IF($F61&lt;=0,"⚠ value is missing",IF(AND($J61&lt;&gt;"",$J61&lt;TODAY(),$H61&gt;0),"⚠ past its completion date with "&amp;TEXT($H61,"#,##0")&amp;" still to invoice",""))))))</f>
        <v/>
      </c>
    </row>
    <row r="62">
      <c r="A62" s="16" t="n"/>
      <c r="B62" s="10" t="n"/>
      <c r="C62" s="10" t="n"/>
      <c r="D62" s="10" t="n"/>
      <c r="E62" s="10" t="n"/>
      <c r="F62" s="11" t="n"/>
      <c r="G62" s="12">
        <f>IF($A62="","",SUMIFS(Invoices!$F$5:$F$304,Invoices!$E$5:$E$304,$B62))</f>
        <v/>
      </c>
      <c r="H62" s="9">
        <f>IF($A62="","",$F62-$G62)</f>
        <v/>
      </c>
      <c r="I62" s="14">
        <f>IF($A62="","",IFERROR($G62/$F62,0))</f>
        <v/>
      </c>
      <c r="J62" s="16" t="n"/>
      <c r="K62" s="18">
        <f>IF($A62="","",IF($G62&gt;$F62,"⚠ over-invoiced by "&amp;TEXT($G62-$F62,"#,##0"),IF($G62=0,"signed, nothing invoiced yet",IF($H62&lt;=0,"fully invoiced","open — "&amp;TEXT($H62,"#,##0")&amp;" still to come"))))</f>
        <v/>
      </c>
      <c r="L62" s="15">
        <f>IF($A62="","",IF($B62="","⚠ needs a reference so invoices can be matched to it",IF(COUNTIF(Commitments!$B$5:$B$204,$B62)&gt;1,"⚠ this reference is used on more than one row",IF(COUNTIF(Costs!$A$5:$A$204,$D62)=0,"⚠ this cost line is not on the Costs tab",IF($F62&lt;=0,"⚠ value is missing",IF(AND($J62&lt;&gt;"",$J62&lt;TODAY(),$H62&gt;0),"⚠ past its completion date with "&amp;TEXT($H62,"#,##0")&amp;" still to invoice",""))))))</f>
        <v/>
      </c>
    </row>
    <row r="63">
      <c r="A63" s="16" t="n"/>
      <c r="B63" s="10" t="n"/>
      <c r="C63" s="10" t="n"/>
      <c r="D63" s="10" t="n"/>
      <c r="E63" s="10" t="n"/>
      <c r="F63" s="11" t="n"/>
      <c r="G63" s="12">
        <f>IF($A63="","",SUMIFS(Invoices!$F$5:$F$304,Invoices!$E$5:$E$304,$B63))</f>
        <v/>
      </c>
      <c r="H63" s="9">
        <f>IF($A63="","",$F63-$G63)</f>
        <v/>
      </c>
      <c r="I63" s="14">
        <f>IF($A63="","",IFERROR($G63/$F63,0))</f>
        <v/>
      </c>
      <c r="J63" s="16" t="n"/>
      <c r="K63" s="18">
        <f>IF($A63="","",IF($G63&gt;$F63,"⚠ over-invoiced by "&amp;TEXT($G63-$F63,"#,##0"),IF($G63=0,"signed, nothing invoiced yet",IF($H63&lt;=0,"fully invoiced","open — "&amp;TEXT($H63,"#,##0")&amp;" still to come"))))</f>
        <v/>
      </c>
      <c r="L63" s="15">
        <f>IF($A63="","",IF($B63="","⚠ needs a reference so invoices can be matched to it",IF(COUNTIF(Commitments!$B$5:$B$204,$B63)&gt;1,"⚠ this reference is used on more than one row",IF(COUNTIF(Costs!$A$5:$A$204,$D63)=0,"⚠ this cost line is not on the Costs tab",IF($F63&lt;=0,"⚠ value is missing",IF(AND($J63&lt;&gt;"",$J63&lt;TODAY(),$H63&gt;0),"⚠ past its completion date with "&amp;TEXT($H63,"#,##0")&amp;" still to invoice",""))))))</f>
        <v/>
      </c>
    </row>
    <row r="64">
      <c r="A64" s="16" t="n"/>
      <c r="B64" s="10" t="n"/>
      <c r="C64" s="10" t="n"/>
      <c r="D64" s="10" t="n"/>
      <c r="E64" s="10" t="n"/>
      <c r="F64" s="11" t="n"/>
      <c r="G64" s="12">
        <f>IF($A64="","",SUMIFS(Invoices!$F$5:$F$304,Invoices!$E$5:$E$304,$B64))</f>
        <v/>
      </c>
      <c r="H64" s="9">
        <f>IF($A64="","",$F64-$G64)</f>
        <v/>
      </c>
      <c r="I64" s="14">
        <f>IF($A64="","",IFERROR($G64/$F64,0))</f>
        <v/>
      </c>
      <c r="J64" s="16" t="n"/>
      <c r="K64" s="18">
        <f>IF($A64="","",IF($G64&gt;$F64,"⚠ over-invoiced by "&amp;TEXT($G64-$F64,"#,##0"),IF($G64=0,"signed, nothing invoiced yet",IF($H64&lt;=0,"fully invoiced","open — "&amp;TEXT($H64,"#,##0")&amp;" still to come"))))</f>
        <v/>
      </c>
      <c r="L64" s="15">
        <f>IF($A64="","",IF($B64="","⚠ needs a reference so invoices can be matched to it",IF(COUNTIF(Commitments!$B$5:$B$204,$B64)&gt;1,"⚠ this reference is used on more than one row",IF(COUNTIF(Costs!$A$5:$A$204,$D64)=0,"⚠ this cost line is not on the Costs tab",IF($F64&lt;=0,"⚠ value is missing",IF(AND($J64&lt;&gt;"",$J64&lt;TODAY(),$H64&gt;0),"⚠ past its completion date with "&amp;TEXT($H64,"#,##0")&amp;" still to invoice",""))))))</f>
        <v/>
      </c>
    </row>
    <row r="65">
      <c r="A65" s="16" t="n"/>
      <c r="B65" s="10" t="n"/>
      <c r="C65" s="10" t="n"/>
      <c r="D65" s="10" t="n"/>
      <c r="E65" s="10" t="n"/>
      <c r="F65" s="11" t="n"/>
      <c r="G65" s="12">
        <f>IF($A65="","",SUMIFS(Invoices!$F$5:$F$304,Invoices!$E$5:$E$304,$B65))</f>
        <v/>
      </c>
      <c r="H65" s="9">
        <f>IF($A65="","",$F65-$G65)</f>
        <v/>
      </c>
      <c r="I65" s="14">
        <f>IF($A65="","",IFERROR($G65/$F65,0))</f>
        <v/>
      </c>
      <c r="J65" s="16" t="n"/>
      <c r="K65" s="18">
        <f>IF($A65="","",IF($G65&gt;$F65,"⚠ over-invoiced by "&amp;TEXT($G65-$F65,"#,##0"),IF($G65=0,"signed, nothing invoiced yet",IF($H65&lt;=0,"fully invoiced","open — "&amp;TEXT($H65,"#,##0")&amp;" still to come"))))</f>
        <v/>
      </c>
      <c r="L65" s="15">
        <f>IF($A65="","",IF($B65="","⚠ needs a reference so invoices can be matched to it",IF(COUNTIF(Commitments!$B$5:$B$204,$B65)&gt;1,"⚠ this reference is used on more than one row",IF(COUNTIF(Costs!$A$5:$A$204,$D65)=0,"⚠ this cost line is not on the Costs tab",IF($F65&lt;=0,"⚠ value is missing",IF(AND($J65&lt;&gt;"",$J65&lt;TODAY(),$H65&gt;0),"⚠ past its completion date with "&amp;TEXT($H65,"#,##0")&amp;" still to invoice",""))))))</f>
        <v/>
      </c>
    </row>
    <row r="66">
      <c r="A66" s="16" t="n"/>
      <c r="B66" s="10" t="n"/>
      <c r="C66" s="10" t="n"/>
      <c r="D66" s="10" t="n"/>
      <c r="E66" s="10" t="n"/>
      <c r="F66" s="11" t="n"/>
      <c r="G66" s="12">
        <f>IF($A66="","",SUMIFS(Invoices!$F$5:$F$304,Invoices!$E$5:$E$304,$B66))</f>
        <v/>
      </c>
      <c r="H66" s="9">
        <f>IF($A66="","",$F66-$G66)</f>
        <v/>
      </c>
      <c r="I66" s="14">
        <f>IF($A66="","",IFERROR($G66/$F66,0))</f>
        <v/>
      </c>
      <c r="J66" s="16" t="n"/>
      <c r="K66" s="18">
        <f>IF($A66="","",IF($G66&gt;$F66,"⚠ over-invoiced by "&amp;TEXT($G66-$F66,"#,##0"),IF($G66=0,"signed, nothing invoiced yet",IF($H66&lt;=0,"fully invoiced","open — "&amp;TEXT($H66,"#,##0")&amp;" still to come"))))</f>
        <v/>
      </c>
      <c r="L66" s="15">
        <f>IF($A66="","",IF($B66="","⚠ needs a reference so invoices can be matched to it",IF(COUNTIF(Commitments!$B$5:$B$204,$B66)&gt;1,"⚠ this reference is used on more than one row",IF(COUNTIF(Costs!$A$5:$A$204,$D66)=0,"⚠ this cost line is not on the Costs tab",IF($F66&lt;=0,"⚠ value is missing",IF(AND($J66&lt;&gt;"",$J66&lt;TODAY(),$H66&gt;0),"⚠ past its completion date with "&amp;TEXT($H66,"#,##0")&amp;" still to invoice",""))))))</f>
        <v/>
      </c>
    </row>
    <row r="67">
      <c r="A67" s="16" t="n"/>
      <c r="B67" s="10" t="n"/>
      <c r="C67" s="10" t="n"/>
      <c r="D67" s="10" t="n"/>
      <c r="E67" s="10" t="n"/>
      <c r="F67" s="11" t="n"/>
      <c r="G67" s="12">
        <f>IF($A67="","",SUMIFS(Invoices!$F$5:$F$304,Invoices!$E$5:$E$304,$B67))</f>
        <v/>
      </c>
      <c r="H67" s="9">
        <f>IF($A67="","",$F67-$G67)</f>
        <v/>
      </c>
      <c r="I67" s="14">
        <f>IF($A67="","",IFERROR($G67/$F67,0))</f>
        <v/>
      </c>
      <c r="J67" s="16" t="n"/>
      <c r="K67" s="18">
        <f>IF($A67="","",IF($G67&gt;$F67,"⚠ over-invoiced by "&amp;TEXT($G67-$F67,"#,##0"),IF($G67=0,"signed, nothing invoiced yet",IF($H67&lt;=0,"fully invoiced","open — "&amp;TEXT($H67,"#,##0")&amp;" still to come"))))</f>
        <v/>
      </c>
      <c r="L67" s="15">
        <f>IF($A67="","",IF($B67="","⚠ needs a reference so invoices can be matched to it",IF(COUNTIF(Commitments!$B$5:$B$204,$B67)&gt;1,"⚠ this reference is used on more than one row",IF(COUNTIF(Costs!$A$5:$A$204,$D67)=0,"⚠ this cost line is not on the Costs tab",IF($F67&lt;=0,"⚠ value is missing",IF(AND($J67&lt;&gt;"",$J67&lt;TODAY(),$H67&gt;0),"⚠ past its completion date with "&amp;TEXT($H67,"#,##0")&amp;" still to invoice",""))))))</f>
        <v/>
      </c>
    </row>
    <row r="68">
      <c r="A68" s="16" t="n"/>
      <c r="B68" s="10" t="n"/>
      <c r="C68" s="10" t="n"/>
      <c r="D68" s="10" t="n"/>
      <c r="E68" s="10" t="n"/>
      <c r="F68" s="11" t="n"/>
      <c r="G68" s="12">
        <f>IF($A68="","",SUMIFS(Invoices!$F$5:$F$304,Invoices!$E$5:$E$304,$B68))</f>
        <v/>
      </c>
      <c r="H68" s="9">
        <f>IF($A68="","",$F68-$G68)</f>
        <v/>
      </c>
      <c r="I68" s="14">
        <f>IF($A68="","",IFERROR($G68/$F68,0))</f>
        <v/>
      </c>
      <c r="J68" s="16" t="n"/>
      <c r="K68" s="18">
        <f>IF($A68="","",IF($G68&gt;$F68,"⚠ over-invoiced by "&amp;TEXT($G68-$F68,"#,##0"),IF($G68=0,"signed, nothing invoiced yet",IF($H68&lt;=0,"fully invoiced","open — "&amp;TEXT($H68,"#,##0")&amp;" still to come"))))</f>
        <v/>
      </c>
      <c r="L68" s="15">
        <f>IF($A68="","",IF($B68="","⚠ needs a reference so invoices can be matched to it",IF(COUNTIF(Commitments!$B$5:$B$204,$B68)&gt;1,"⚠ this reference is used on more than one row",IF(COUNTIF(Costs!$A$5:$A$204,$D68)=0,"⚠ this cost line is not on the Costs tab",IF($F68&lt;=0,"⚠ value is missing",IF(AND($J68&lt;&gt;"",$J68&lt;TODAY(),$H68&gt;0),"⚠ past its completion date with "&amp;TEXT($H68,"#,##0")&amp;" still to invoice",""))))))</f>
        <v/>
      </c>
    </row>
    <row r="69">
      <c r="A69" s="16" t="n"/>
      <c r="B69" s="10" t="n"/>
      <c r="C69" s="10" t="n"/>
      <c r="D69" s="10" t="n"/>
      <c r="E69" s="10" t="n"/>
      <c r="F69" s="11" t="n"/>
      <c r="G69" s="12">
        <f>IF($A69="","",SUMIFS(Invoices!$F$5:$F$304,Invoices!$E$5:$E$304,$B69))</f>
        <v/>
      </c>
      <c r="H69" s="9">
        <f>IF($A69="","",$F69-$G69)</f>
        <v/>
      </c>
      <c r="I69" s="14">
        <f>IF($A69="","",IFERROR($G69/$F69,0))</f>
        <v/>
      </c>
      <c r="J69" s="16" t="n"/>
      <c r="K69" s="18">
        <f>IF($A69="","",IF($G69&gt;$F69,"⚠ over-invoiced by "&amp;TEXT($G69-$F69,"#,##0"),IF($G69=0,"signed, nothing invoiced yet",IF($H69&lt;=0,"fully invoiced","open — "&amp;TEXT($H69,"#,##0")&amp;" still to come"))))</f>
        <v/>
      </c>
      <c r="L69" s="15">
        <f>IF($A69="","",IF($B69="","⚠ needs a reference so invoices can be matched to it",IF(COUNTIF(Commitments!$B$5:$B$204,$B69)&gt;1,"⚠ this reference is used on more than one row",IF(COUNTIF(Costs!$A$5:$A$204,$D69)=0,"⚠ this cost line is not on the Costs tab",IF($F69&lt;=0,"⚠ value is missing",IF(AND($J69&lt;&gt;"",$J69&lt;TODAY(),$H69&gt;0),"⚠ past its completion date with "&amp;TEXT($H69,"#,##0")&amp;" still to invoice",""))))))</f>
        <v/>
      </c>
    </row>
    <row r="70">
      <c r="A70" s="16" t="n"/>
      <c r="B70" s="10" t="n"/>
      <c r="C70" s="10" t="n"/>
      <c r="D70" s="10" t="n"/>
      <c r="E70" s="10" t="n"/>
      <c r="F70" s="11" t="n"/>
      <c r="G70" s="12">
        <f>IF($A70="","",SUMIFS(Invoices!$F$5:$F$304,Invoices!$E$5:$E$304,$B70))</f>
        <v/>
      </c>
      <c r="H70" s="9">
        <f>IF($A70="","",$F70-$G70)</f>
        <v/>
      </c>
      <c r="I70" s="14">
        <f>IF($A70="","",IFERROR($G70/$F70,0))</f>
        <v/>
      </c>
      <c r="J70" s="16" t="n"/>
      <c r="K70" s="18">
        <f>IF($A70="","",IF($G70&gt;$F70,"⚠ over-invoiced by "&amp;TEXT($G70-$F70,"#,##0"),IF($G70=0,"signed, nothing invoiced yet",IF($H70&lt;=0,"fully invoiced","open — "&amp;TEXT($H70,"#,##0")&amp;" still to come"))))</f>
        <v/>
      </c>
      <c r="L70" s="15">
        <f>IF($A70="","",IF($B70="","⚠ needs a reference so invoices can be matched to it",IF(COUNTIF(Commitments!$B$5:$B$204,$B70)&gt;1,"⚠ this reference is used on more than one row",IF(COUNTIF(Costs!$A$5:$A$204,$D70)=0,"⚠ this cost line is not on the Costs tab",IF($F70&lt;=0,"⚠ value is missing",IF(AND($J70&lt;&gt;"",$J70&lt;TODAY(),$H70&gt;0),"⚠ past its completion date with "&amp;TEXT($H70,"#,##0")&amp;" still to invoice",""))))))</f>
        <v/>
      </c>
    </row>
    <row r="71">
      <c r="A71" s="16" t="n"/>
      <c r="B71" s="10" t="n"/>
      <c r="C71" s="10" t="n"/>
      <c r="D71" s="10" t="n"/>
      <c r="E71" s="10" t="n"/>
      <c r="F71" s="11" t="n"/>
      <c r="G71" s="12">
        <f>IF($A71="","",SUMIFS(Invoices!$F$5:$F$304,Invoices!$E$5:$E$304,$B71))</f>
        <v/>
      </c>
      <c r="H71" s="9">
        <f>IF($A71="","",$F71-$G71)</f>
        <v/>
      </c>
      <c r="I71" s="14">
        <f>IF($A71="","",IFERROR($G71/$F71,0))</f>
        <v/>
      </c>
      <c r="J71" s="16" t="n"/>
      <c r="K71" s="18">
        <f>IF($A71="","",IF($G71&gt;$F71,"⚠ over-invoiced by "&amp;TEXT($G71-$F71,"#,##0"),IF($G71=0,"signed, nothing invoiced yet",IF($H71&lt;=0,"fully invoiced","open — "&amp;TEXT($H71,"#,##0")&amp;" still to come"))))</f>
        <v/>
      </c>
      <c r="L71" s="15">
        <f>IF($A71="","",IF($B71="","⚠ needs a reference so invoices can be matched to it",IF(COUNTIF(Commitments!$B$5:$B$204,$B71)&gt;1,"⚠ this reference is used on more than one row",IF(COUNTIF(Costs!$A$5:$A$204,$D71)=0,"⚠ this cost line is not on the Costs tab",IF($F71&lt;=0,"⚠ value is missing",IF(AND($J71&lt;&gt;"",$J71&lt;TODAY(),$H71&gt;0),"⚠ past its completion date with "&amp;TEXT($H71,"#,##0")&amp;" still to invoice",""))))))</f>
        <v/>
      </c>
    </row>
    <row r="72">
      <c r="A72" s="16" t="n"/>
      <c r="B72" s="10" t="n"/>
      <c r="C72" s="10" t="n"/>
      <c r="D72" s="10" t="n"/>
      <c r="E72" s="10" t="n"/>
      <c r="F72" s="11" t="n"/>
      <c r="G72" s="12">
        <f>IF($A72="","",SUMIFS(Invoices!$F$5:$F$304,Invoices!$E$5:$E$304,$B72))</f>
        <v/>
      </c>
      <c r="H72" s="9">
        <f>IF($A72="","",$F72-$G72)</f>
        <v/>
      </c>
      <c r="I72" s="14">
        <f>IF($A72="","",IFERROR($G72/$F72,0))</f>
        <v/>
      </c>
      <c r="J72" s="16" t="n"/>
      <c r="K72" s="18">
        <f>IF($A72="","",IF($G72&gt;$F72,"⚠ over-invoiced by "&amp;TEXT($G72-$F72,"#,##0"),IF($G72=0,"signed, nothing invoiced yet",IF($H72&lt;=0,"fully invoiced","open — "&amp;TEXT($H72,"#,##0")&amp;" still to come"))))</f>
        <v/>
      </c>
      <c r="L72" s="15">
        <f>IF($A72="","",IF($B72="","⚠ needs a reference so invoices can be matched to it",IF(COUNTIF(Commitments!$B$5:$B$204,$B72)&gt;1,"⚠ this reference is used on more than one row",IF(COUNTIF(Costs!$A$5:$A$204,$D72)=0,"⚠ this cost line is not on the Costs tab",IF($F72&lt;=0,"⚠ value is missing",IF(AND($J72&lt;&gt;"",$J72&lt;TODAY(),$H72&gt;0),"⚠ past its completion date with "&amp;TEXT($H72,"#,##0")&amp;" still to invoice",""))))))</f>
        <v/>
      </c>
    </row>
    <row r="73">
      <c r="A73" s="16" t="n"/>
      <c r="B73" s="10" t="n"/>
      <c r="C73" s="10" t="n"/>
      <c r="D73" s="10" t="n"/>
      <c r="E73" s="10" t="n"/>
      <c r="F73" s="11" t="n"/>
      <c r="G73" s="12">
        <f>IF($A73="","",SUMIFS(Invoices!$F$5:$F$304,Invoices!$E$5:$E$304,$B73))</f>
        <v/>
      </c>
      <c r="H73" s="9">
        <f>IF($A73="","",$F73-$G73)</f>
        <v/>
      </c>
      <c r="I73" s="14">
        <f>IF($A73="","",IFERROR($G73/$F73,0))</f>
        <v/>
      </c>
      <c r="J73" s="16" t="n"/>
      <c r="K73" s="18">
        <f>IF($A73="","",IF($G73&gt;$F73,"⚠ over-invoiced by "&amp;TEXT($G73-$F73,"#,##0"),IF($G73=0,"signed, nothing invoiced yet",IF($H73&lt;=0,"fully invoiced","open — "&amp;TEXT($H73,"#,##0")&amp;" still to come"))))</f>
        <v/>
      </c>
      <c r="L73" s="15">
        <f>IF($A73="","",IF($B73="","⚠ needs a reference so invoices can be matched to it",IF(COUNTIF(Commitments!$B$5:$B$204,$B73)&gt;1,"⚠ this reference is used on more than one row",IF(COUNTIF(Costs!$A$5:$A$204,$D73)=0,"⚠ this cost line is not on the Costs tab",IF($F73&lt;=0,"⚠ value is missing",IF(AND($J73&lt;&gt;"",$J73&lt;TODAY(),$H73&gt;0),"⚠ past its completion date with "&amp;TEXT($H73,"#,##0")&amp;" still to invoice",""))))))</f>
        <v/>
      </c>
    </row>
    <row r="74">
      <c r="A74" s="16" t="n"/>
      <c r="B74" s="10" t="n"/>
      <c r="C74" s="10" t="n"/>
      <c r="D74" s="10" t="n"/>
      <c r="E74" s="10" t="n"/>
      <c r="F74" s="11" t="n"/>
      <c r="G74" s="12">
        <f>IF($A74="","",SUMIFS(Invoices!$F$5:$F$304,Invoices!$E$5:$E$304,$B74))</f>
        <v/>
      </c>
      <c r="H74" s="9">
        <f>IF($A74="","",$F74-$G74)</f>
        <v/>
      </c>
      <c r="I74" s="14">
        <f>IF($A74="","",IFERROR($G74/$F74,0))</f>
        <v/>
      </c>
      <c r="J74" s="16" t="n"/>
      <c r="K74" s="18">
        <f>IF($A74="","",IF($G74&gt;$F74,"⚠ over-invoiced by "&amp;TEXT($G74-$F74,"#,##0"),IF($G74=0,"signed, nothing invoiced yet",IF($H74&lt;=0,"fully invoiced","open — "&amp;TEXT($H74,"#,##0")&amp;" still to come"))))</f>
        <v/>
      </c>
      <c r="L74" s="15">
        <f>IF($A74="","",IF($B74="","⚠ needs a reference so invoices can be matched to it",IF(COUNTIF(Commitments!$B$5:$B$204,$B74)&gt;1,"⚠ this reference is used on more than one row",IF(COUNTIF(Costs!$A$5:$A$204,$D74)=0,"⚠ this cost line is not on the Costs tab",IF($F74&lt;=0,"⚠ value is missing",IF(AND($J74&lt;&gt;"",$J74&lt;TODAY(),$H74&gt;0),"⚠ past its completion date with "&amp;TEXT($H74,"#,##0")&amp;" still to invoice",""))))))</f>
        <v/>
      </c>
    </row>
    <row r="75">
      <c r="A75" s="16" t="n"/>
      <c r="B75" s="10" t="n"/>
      <c r="C75" s="10" t="n"/>
      <c r="D75" s="10" t="n"/>
      <c r="E75" s="10" t="n"/>
      <c r="F75" s="11" t="n"/>
      <c r="G75" s="12">
        <f>IF($A75="","",SUMIFS(Invoices!$F$5:$F$304,Invoices!$E$5:$E$304,$B75))</f>
        <v/>
      </c>
      <c r="H75" s="9">
        <f>IF($A75="","",$F75-$G75)</f>
        <v/>
      </c>
      <c r="I75" s="14">
        <f>IF($A75="","",IFERROR($G75/$F75,0))</f>
        <v/>
      </c>
      <c r="J75" s="16" t="n"/>
      <c r="K75" s="18">
        <f>IF($A75="","",IF($G75&gt;$F75,"⚠ over-invoiced by "&amp;TEXT($G75-$F75,"#,##0"),IF($G75=0,"signed, nothing invoiced yet",IF($H75&lt;=0,"fully invoiced","open — "&amp;TEXT($H75,"#,##0")&amp;" still to come"))))</f>
        <v/>
      </c>
      <c r="L75" s="15">
        <f>IF($A75="","",IF($B75="","⚠ needs a reference so invoices can be matched to it",IF(COUNTIF(Commitments!$B$5:$B$204,$B75)&gt;1,"⚠ this reference is used on more than one row",IF(COUNTIF(Costs!$A$5:$A$204,$D75)=0,"⚠ this cost line is not on the Costs tab",IF($F75&lt;=0,"⚠ value is missing",IF(AND($J75&lt;&gt;"",$J75&lt;TODAY(),$H75&gt;0),"⚠ past its completion date with "&amp;TEXT($H75,"#,##0")&amp;" still to invoice",""))))))</f>
        <v/>
      </c>
    </row>
    <row r="76">
      <c r="A76" s="16" t="n"/>
      <c r="B76" s="10" t="n"/>
      <c r="C76" s="10" t="n"/>
      <c r="D76" s="10" t="n"/>
      <c r="E76" s="10" t="n"/>
      <c r="F76" s="11" t="n"/>
      <c r="G76" s="12">
        <f>IF($A76="","",SUMIFS(Invoices!$F$5:$F$304,Invoices!$E$5:$E$304,$B76))</f>
        <v/>
      </c>
      <c r="H76" s="9">
        <f>IF($A76="","",$F76-$G76)</f>
        <v/>
      </c>
      <c r="I76" s="14">
        <f>IF($A76="","",IFERROR($G76/$F76,0))</f>
        <v/>
      </c>
      <c r="J76" s="16" t="n"/>
      <c r="K76" s="18">
        <f>IF($A76="","",IF($G76&gt;$F76,"⚠ over-invoiced by "&amp;TEXT($G76-$F76,"#,##0"),IF($G76=0,"signed, nothing invoiced yet",IF($H76&lt;=0,"fully invoiced","open — "&amp;TEXT($H76,"#,##0")&amp;" still to come"))))</f>
        <v/>
      </c>
      <c r="L76" s="15">
        <f>IF($A76="","",IF($B76="","⚠ needs a reference so invoices can be matched to it",IF(COUNTIF(Commitments!$B$5:$B$204,$B76)&gt;1,"⚠ this reference is used on more than one row",IF(COUNTIF(Costs!$A$5:$A$204,$D76)=0,"⚠ this cost line is not on the Costs tab",IF($F76&lt;=0,"⚠ value is missing",IF(AND($J76&lt;&gt;"",$J76&lt;TODAY(),$H76&gt;0),"⚠ past its completion date with "&amp;TEXT($H76,"#,##0")&amp;" still to invoice",""))))))</f>
        <v/>
      </c>
    </row>
    <row r="77">
      <c r="A77" s="16" t="n"/>
      <c r="B77" s="10" t="n"/>
      <c r="C77" s="10" t="n"/>
      <c r="D77" s="10" t="n"/>
      <c r="E77" s="10" t="n"/>
      <c r="F77" s="11" t="n"/>
      <c r="G77" s="12">
        <f>IF($A77="","",SUMIFS(Invoices!$F$5:$F$304,Invoices!$E$5:$E$304,$B77))</f>
        <v/>
      </c>
      <c r="H77" s="9">
        <f>IF($A77="","",$F77-$G77)</f>
        <v/>
      </c>
      <c r="I77" s="14">
        <f>IF($A77="","",IFERROR($G77/$F77,0))</f>
        <v/>
      </c>
      <c r="J77" s="16" t="n"/>
      <c r="K77" s="18">
        <f>IF($A77="","",IF($G77&gt;$F77,"⚠ over-invoiced by "&amp;TEXT($G77-$F77,"#,##0"),IF($G77=0,"signed, nothing invoiced yet",IF($H77&lt;=0,"fully invoiced","open — "&amp;TEXT($H77,"#,##0")&amp;" still to come"))))</f>
        <v/>
      </c>
      <c r="L77" s="15">
        <f>IF($A77="","",IF($B77="","⚠ needs a reference so invoices can be matched to it",IF(COUNTIF(Commitments!$B$5:$B$204,$B77)&gt;1,"⚠ this reference is used on more than one row",IF(COUNTIF(Costs!$A$5:$A$204,$D77)=0,"⚠ this cost line is not on the Costs tab",IF($F77&lt;=0,"⚠ value is missing",IF(AND($J77&lt;&gt;"",$J77&lt;TODAY(),$H77&gt;0),"⚠ past its completion date with "&amp;TEXT($H77,"#,##0")&amp;" still to invoice",""))))))</f>
        <v/>
      </c>
    </row>
    <row r="78">
      <c r="A78" s="16" t="n"/>
      <c r="B78" s="10" t="n"/>
      <c r="C78" s="10" t="n"/>
      <c r="D78" s="10" t="n"/>
      <c r="E78" s="10" t="n"/>
      <c r="F78" s="11" t="n"/>
      <c r="G78" s="12">
        <f>IF($A78="","",SUMIFS(Invoices!$F$5:$F$304,Invoices!$E$5:$E$304,$B78))</f>
        <v/>
      </c>
      <c r="H78" s="9">
        <f>IF($A78="","",$F78-$G78)</f>
        <v/>
      </c>
      <c r="I78" s="14">
        <f>IF($A78="","",IFERROR($G78/$F78,0))</f>
        <v/>
      </c>
      <c r="J78" s="16" t="n"/>
      <c r="K78" s="18">
        <f>IF($A78="","",IF($G78&gt;$F78,"⚠ over-invoiced by "&amp;TEXT($G78-$F78,"#,##0"),IF($G78=0,"signed, nothing invoiced yet",IF($H78&lt;=0,"fully invoiced","open — "&amp;TEXT($H78,"#,##0")&amp;" still to come"))))</f>
        <v/>
      </c>
      <c r="L78" s="15">
        <f>IF($A78="","",IF($B78="","⚠ needs a reference so invoices can be matched to it",IF(COUNTIF(Commitments!$B$5:$B$204,$B78)&gt;1,"⚠ this reference is used on more than one row",IF(COUNTIF(Costs!$A$5:$A$204,$D78)=0,"⚠ this cost line is not on the Costs tab",IF($F78&lt;=0,"⚠ value is missing",IF(AND($J78&lt;&gt;"",$J78&lt;TODAY(),$H78&gt;0),"⚠ past its completion date with "&amp;TEXT($H78,"#,##0")&amp;" still to invoice",""))))))</f>
        <v/>
      </c>
    </row>
    <row r="79">
      <c r="A79" s="16" t="n"/>
      <c r="B79" s="10" t="n"/>
      <c r="C79" s="10" t="n"/>
      <c r="D79" s="10" t="n"/>
      <c r="E79" s="10" t="n"/>
      <c r="F79" s="11" t="n"/>
      <c r="G79" s="12">
        <f>IF($A79="","",SUMIFS(Invoices!$F$5:$F$304,Invoices!$E$5:$E$304,$B79))</f>
        <v/>
      </c>
      <c r="H79" s="9">
        <f>IF($A79="","",$F79-$G79)</f>
        <v/>
      </c>
      <c r="I79" s="14">
        <f>IF($A79="","",IFERROR($G79/$F79,0))</f>
        <v/>
      </c>
      <c r="J79" s="16" t="n"/>
      <c r="K79" s="18">
        <f>IF($A79="","",IF($G79&gt;$F79,"⚠ over-invoiced by "&amp;TEXT($G79-$F79,"#,##0"),IF($G79=0,"signed, nothing invoiced yet",IF($H79&lt;=0,"fully invoiced","open — "&amp;TEXT($H79,"#,##0")&amp;" still to come"))))</f>
        <v/>
      </c>
      <c r="L79" s="15">
        <f>IF($A79="","",IF($B79="","⚠ needs a reference so invoices can be matched to it",IF(COUNTIF(Commitments!$B$5:$B$204,$B79)&gt;1,"⚠ this reference is used on more than one row",IF(COUNTIF(Costs!$A$5:$A$204,$D79)=0,"⚠ this cost line is not on the Costs tab",IF($F79&lt;=0,"⚠ value is missing",IF(AND($J79&lt;&gt;"",$J79&lt;TODAY(),$H79&gt;0),"⚠ past its completion date with "&amp;TEXT($H79,"#,##0")&amp;" still to invoice",""))))))</f>
        <v/>
      </c>
    </row>
    <row r="80">
      <c r="A80" s="16" t="n"/>
      <c r="B80" s="10" t="n"/>
      <c r="C80" s="10" t="n"/>
      <c r="D80" s="10" t="n"/>
      <c r="E80" s="10" t="n"/>
      <c r="F80" s="11" t="n"/>
      <c r="G80" s="12">
        <f>IF($A80="","",SUMIFS(Invoices!$F$5:$F$304,Invoices!$E$5:$E$304,$B80))</f>
        <v/>
      </c>
      <c r="H80" s="9">
        <f>IF($A80="","",$F80-$G80)</f>
        <v/>
      </c>
      <c r="I80" s="14">
        <f>IF($A80="","",IFERROR($G80/$F80,0))</f>
        <v/>
      </c>
      <c r="J80" s="16" t="n"/>
      <c r="K80" s="18">
        <f>IF($A80="","",IF($G80&gt;$F80,"⚠ over-invoiced by "&amp;TEXT($G80-$F80,"#,##0"),IF($G80=0,"signed, nothing invoiced yet",IF($H80&lt;=0,"fully invoiced","open — "&amp;TEXT($H80,"#,##0")&amp;" still to come"))))</f>
        <v/>
      </c>
      <c r="L80" s="15">
        <f>IF($A80="","",IF($B80="","⚠ needs a reference so invoices can be matched to it",IF(COUNTIF(Commitments!$B$5:$B$204,$B80)&gt;1,"⚠ this reference is used on more than one row",IF(COUNTIF(Costs!$A$5:$A$204,$D80)=0,"⚠ this cost line is not on the Costs tab",IF($F80&lt;=0,"⚠ value is missing",IF(AND($J80&lt;&gt;"",$J80&lt;TODAY(),$H80&gt;0),"⚠ past its completion date with "&amp;TEXT($H80,"#,##0")&amp;" still to invoice",""))))))</f>
        <v/>
      </c>
    </row>
    <row r="81">
      <c r="A81" s="16" t="n"/>
      <c r="B81" s="10" t="n"/>
      <c r="C81" s="10" t="n"/>
      <c r="D81" s="10" t="n"/>
      <c r="E81" s="10" t="n"/>
      <c r="F81" s="11" t="n"/>
      <c r="G81" s="12">
        <f>IF($A81="","",SUMIFS(Invoices!$F$5:$F$304,Invoices!$E$5:$E$304,$B81))</f>
        <v/>
      </c>
      <c r="H81" s="9">
        <f>IF($A81="","",$F81-$G81)</f>
        <v/>
      </c>
      <c r="I81" s="14">
        <f>IF($A81="","",IFERROR($G81/$F81,0))</f>
        <v/>
      </c>
      <c r="J81" s="16" t="n"/>
      <c r="K81" s="18">
        <f>IF($A81="","",IF($G81&gt;$F81,"⚠ over-invoiced by "&amp;TEXT($G81-$F81,"#,##0"),IF($G81=0,"signed, nothing invoiced yet",IF($H81&lt;=0,"fully invoiced","open — "&amp;TEXT($H81,"#,##0")&amp;" still to come"))))</f>
        <v/>
      </c>
      <c r="L81" s="15">
        <f>IF($A81="","",IF($B81="","⚠ needs a reference so invoices can be matched to it",IF(COUNTIF(Commitments!$B$5:$B$204,$B81)&gt;1,"⚠ this reference is used on more than one row",IF(COUNTIF(Costs!$A$5:$A$204,$D81)=0,"⚠ this cost line is not on the Costs tab",IF($F81&lt;=0,"⚠ value is missing",IF(AND($J81&lt;&gt;"",$J81&lt;TODAY(),$H81&gt;0),"⚠ past its completion date with "&amp;TEXT($H81,"#,##0")&amp;" still to invoice",""))))))</f>
        <v/>
      </c>
    </row>
    <row r="82">
      <c r="A82" s="16" t="n"/>
      <c r="B82" s="10" t="n"/>
      <c r="C82" s="10" t="n"/>
      <c r="D82" s="10" t="n"/>
      <c r="E82" s="10" t="n"/>
      <c r="F82" s="11" t="n"/>
      <c r="G82" s="12">
        <f>IF($A82="","",SUMIFS(Invoices!$F$5:$F$304,Invoices!$E$5:$E$304,$B82))</f>
        <v/>
      </c>
      <c r="H82" s="9">
        <f>IF($A82="","",$F82-$G82)</f>
        <v/>
      </c>
      <c r="I82" s="14">
        <f>IF($A82="","",IFERROR($G82/$F82,0))</f>
        <v/>
      </c>
      <c r="J82" s="16" t="n"/>
      <c r="K82" s="18">
        <f>IF($A82="","",IF($G82&gt;$F82,"⚠ over-invoiced by "&amp;TEXT($G82-$F82,"#,##0"),IF($G82=0,"signed, nothing invoiced yet",IF($H82&lt;=0,"fully invoiced","open — "&amp;TEXT($H82,"#,##0")&amp;" still to come"))))</f>
        <v/>
      </c>
      <c r="L82" s="15">
        <f>IF($A82="","",IF($B82="","⚠ needs a reference so invoices can be matched to it",IF(COUNTIF(Commitments!$B$5:$B$204,$B82)&gt;1,"⚠ this reference is used on more than one row",IF(COUNTIF(Costs!$A$5:$A$204,$D82)=0,"⚠ this cost line is not on the Costs tab",IF($F82&lt;=0,"⚠ value is missing",IF(AND($J82&lt;&gt;"",$J82&lt;TODAY(),$H82&gt;0),"⚠ past its completion date with "&amp;TEXT($H82,"#,##0")&amp;" still to invoice",""))))))</f>
        <v/>
      </c>
    </row>
    <row r="83">
      <c r="A83" s="16" t="n"/>
      <c r="B83" s="10" t="n"/>
      <c r="C83" s="10" t="n"/>
      <c r="D83" s="10" t="n"/>
      <c r="E83" s="10" t="n"/>
      <c r="F83" s="11" t="n"/>
      <c r="G83" s="12">
        <f>IF($A83="","",SUMIFS(Invoices!$F$5:$F$304,Invoices!$E$5:$E$304,$B83))</f>
        <v/>
      </c>
      <c r="H83" s="9">
        <f>IF($A83="","",$F83-$G83)</f>
        <v/>
      </c>
      <c r="I83" s="14">
        <f>IF($A83="","",IFERROR($G83/$F83,0))</f>
        <v/>
      </c>
      <c r="J83" s="16" t="n"/>
      <c r="K83" s="18">
        <f>IF($A83="","",IF($G83&gt;$F83,"⚠ over-invoiced by "&amp;TEXT($G83-$F83,"#,##0"),IF($G83=0,"signed, nothing invoiced yet",IF($H83&lt;=0,"fully invoiced","open — "&amp;TEXT($H83,"#,##0")&amp;" still to come"))))</f>
        <v/>
      </c>
      <c r="L83" s="15">
        <f>IF($A83="","",IF($B83="","⚠ needs a reference so invoices can be matched to it",IF(COUNTIF(Commitments!$B$5:$B$204,$B83)&gt;1,"⚠ this reference is used on more than one row",IF(COUNTIF(Costs!$A$5:$A$204,$D83)=0,"⚠ this cost line is not on the Costs tab",IF($F83&lt;=0,"⚠ value is missing",IF(AND($J83&lt;&gt;"",$J83&lt;TODAY(),$H83&gt;0),"⚠ past its completion date with "&amp;TEXT($H83,"#,##0")&amp;" still to invoice",""))))))</f>
        <v/>
      </c>
    </row>
    <row r="84">
      <c r="A84" s="16" t="n"/>
      <c r="B84" s="10" t="n"/>
      <c r="C84" s="10" t="n"/>
      <c r="D84" s="10" t="n"/>
      <c r="E84" s="10" t="n"/>
      <c r="F84" s="11" t="n"/>
      <c r="G84" s="12">
        <f>IF($A84="","",SUMIFS(Invoices!$F$5:$F$304,Invoices!$E$5:$E$304,$B84))</f>
        <v/>
      </c>
      <c r="H84" s="9">
        <f>IF($A84="","",$F84-$G84)</f>
        <v/>
      </c>
      <c r="I84" s="14">
        <f>IF($A84="","",IFERROR($G84/$F84,0))</f>
        <v/>
      </c>
      <c r="J84" s="16" t="n"/>
      <c r="K84" s="18">
        <f>IF($A84="","",IF($G84&gt;$F84,"⚠ over-invoiced by "&amp;TEXT($G84-$F84,"#,##0"),IF($G84=0,"signed, nothing invoiced yet",IF($H84&lt;=0,"fully invoiced","open — "&amp;TEXT($H84,"#,##0")&amp;" still to come"))))</f>
        <v/>
      </c>
      <c r="L84" s="15">
        <f>IF($A84="","",IF($B84="","⚠ needs a reference so invoices can be matched to it",IF(COUNTIF(Commitments!$B$5:$B$204,$B84)&gt;1,"⚠ this reference is used on more than one row",IF(COUNTIF(Costs!$A$5:$A$204,$D84)=0,"⚠ this cost line is not on the Costs tab",IF($F84&lt;=0,"⚠ value is missing",IF(AND($J84&lt;&gt;"",$J84&lt;TODAY(),$H84&gt;0),"⚠ past its completion date with "&amp;TEXT($H84,"#,##0")&amp;" still to invoice",""))))))</f>
        <v/>
      </c>
    </row>
    <row r="85">
      <c r="A85" s="16" t="n"/>
      <c r="B85" s="10" t="n"/>
      <c r="C85" s="10" t="n"/>
      <c r="D85" s="10" t="n"/>
      <c r="E85" s="10" t="n"/>
      <c r="F85" s="11" t="n"/>
      <c r="G85" s="12">
        <f>IF($A85="","",SUMIFS(Invoices!$F$5:$F$304,Invoices!$E$5:$E$304,$B85))</f>
        <v/>
      </c>
      <c r="H85" s="9">
        <f>IF($A85="","",$F85-$G85)</f>
        <v/>
      </c>
      <c r="I85" s="14">
        <f>IF($A85="","",IFERROR($G85/$F85,0))</f>
        <v/>
      </c>
      <c r="J85" s="16" t="n"/>
      <c r="K85" s="18">
        <f>IF($A85="","",IF($G85&gt;$F85,"⚠ over-invoiced by "&amp;TEXT($G85-$F85,"#,##0"),IF($G85=0,"signed, nothing invoiced yet",IF($H85&lt;=0,"fully invoiced","open — "&amp;TEXT($H85,"#,##0")&amp;" still to come"))))</f>
        <v/>
      </c>
      <c r="L85" s="15">
        <f>IF($A85="","",IF($B85="","⚠ needs a reference so invoices can be matched to it",IF(COUNTIF(Commitments!$B$5:$B$204,$B85)&gt;1,"⚠ this reference is used on more than one row",IF(COUNTIF(Costs!$A$5:$A$204,$D85)=0,"⚠ this cost line is not on the Costs tab",IF($F85&lt;=0,"⚠ value is missing",IF(AND($J85&lt;&gt;"",$J85&lt;TODAY(),$H85&gt;0),"⚠ past its completion date with "&amp;TEXT($H85,"#,##0")&amp;" still to invoice",""))))))</f>
        <v/>
      </c>
    </row>
    <row r="86">
      <c r="A86" s="16" t="n"/>
      <c r="B86" s="10" t="n"/>
      <c r="C86" s="10" t="n"/>
      <c r="D86" s="10" t="n"/>
      <c r="E86" s="10" t="n"/>
      <c r="F86" s="11" t="n"/>
      <c r="G86" s="12">
        <f>IF($A86="","",SUMIFS(Invoices!$F$5:$F$304,Invoices!$E$5:$E$304,$B86))</f>
        <v/>
      </c>
      <c r="H86" s="9">
        <f>IF($A86="","",$F86-$G86)</f>
        <v/>
      </c>
      <c r="I86" s="14">
        <f>IF($A86="","",IFERROR($G86/$F86,0))</f>
        <v/>
      </c>
      <c r="J86" s="16" t="n"/>
      <c r="K86" s="18">
        <f>IF($A86="","",IF($G86&gt;$F86,"⚠ over-invoiced by "&amp;TEXT($G86-$F86,"#,##0"),IF($G86=0,"signed, nothing invoiced yet",IF($H86&lt;=0,"fully invoiced","open — "&amp;TEXT($H86,"#,##0")&amp;" still to come"))))</f>
        <v/>
      </c>
      <c r="L86" s="15">
        <f>IF($A86="","",IF($B86="","⚠ needs a reference so invoices can be matched to it",IF(COUNTIF(Commitments!$B$5:$B$204,$B86)&gt;1,"⚠ this reference is used on more than one row",IF(COUNTIF(Costs!$A$5:$A$204,$D86)=0,"⚠ this cost line is not on the Costs tab",IF($F86&lt;=0,"⚠ value is missing",IF(AND($J86&lt;&gt;"",$J86&lt;TODAY(),$H86&gt;0),"⚠ past its completion date with "&amp;TEXT($H86,"#,##0")&amp;" still to invoice",""))))))</f>
        <v/>
      </c>
    </row>
    <row r="87">
      <c r="A87" s="16" t="n"/>
      <c r="B87" s="10" t="n"/>
      <c r="C87" s="10" t="n"/>
      <c r="D87" s="10" t="n"/>
      <c r="E87" s="10" t="n"/>
      <c r="F87" s="11" t="n"/>
      <c r="G87" s="12">
        <f>IF($A87="","",SUMIFS(Invoices!$F$5:$F$304,Invoices!$E$5:$E$304,$B87))</f>
        <v/>
      </c>
      <c r="H87" s="9">
        <f>IF($A87="","",$F87-$G87)</f>
        <v/>
      </c>
      <c r="I87" s="14">
        <f>IF($A87="","",IFERROR($G87/$F87,0))</f>
        <v/>
      </c>
      <c r="J87" s="16" t="n"/>
      <c r="K87" s="18">
        <f>IF($A87="","",IF($G87&gt;$F87,"⚠ over-invoiced by "&amp;TEXT($G87-$F87,"#,##0"),IF($G87=0,"signed, nothing invoiced yet",IF($H87&lt;=0,"fully invoiced","open — "&amp;TEXT($H87,"#,##0")&amp;" still to come"))))</f>
        <v/>
      </c>
      <c r="L87" s="15">
        <f>IF($A87="","",IF($B87="","⚠ needs a reference so invoices can be matched to it",IF(COUNTIF(Commitments!$B$5:$B$204,$B87)&gt;1,"⚠ this reference is used on more than one row",IF(COUNTIF(Costs!$A$5:$A$204,$D87)=0,"⚠ this cost line is not on the Costs tab",IF($F87&lt;=0,"⚠ value is missing",IF(AND($J87&lt;&gt;"",$J87&lt;TODAY(),$H87&gt;0),"⚠ past its completion date with "&amp;TEXT($H87,"#,##0")&amp;" still to invoice",""))))))</f>
        <v/>
      </c>
    </row>
    <row r="88">
      <c r="A88" s="16" t="n"/>
      <c r="B88" s="10" t="n"/>
      <c r="C88" s="10" t="n"/>
      <c r="D88" s="10" t="n"/>
      <c r="E88" s="10" t="n"/>
      <c r="F88" s="11" t="n"/>
      <c r="G88" s="12">
        <f>IF($A88="","",SUMIFS(Invoices!$F$5:$F$304,Invoices!$E$5:$E$304,$B88))</f>
        <v/>
      </c>
      <c r="H88" s="9">
        <f>IF($A88="","",$F88-$G88)</f>
        <v/>
      </c>
      <c r="I88" s="14">
        <f>IF($A88="","",IFERROR($G88/$F88,0))</f>
        <v/>
      </c>
      <c r="J88" s="16" t="n"/>
      <c r="K88" s="18">
        <f>IF($A88="","",IF($G88&gt;$F88,"⚠ over-invoiced by "&amp;TEXT($G88-$F88,"#,##0"),IF($G88=0,"signed, nothing invoiced yet",IF($H88&lt;=0,"fully invoiced","open — "&amp;TEXT($H88,"#,##0")&amp;" still to come"))))</f>
        <v/>
      </c>
      <c r="L88" s="15">
        <f>IF($A88="","",IF($B88="","⚠ needs a reference so invoices can be matched to it",IF(COUNTIF(Commitments!$B$5:$B$204,$B88)&gt;1,"⚠ this reference is used on more than one row",IF(COUNTIF(Costs!$A$5:$A$204,$D88)=0,"⚠ this cost line is not on the Costs tab",IF($F88&lt;=0,"⚠ value is missing",IF(AND($J88&lt;&gt;"",$J88&lt;TODAY(),$H88&gt;0),"⚠ past its completion date with "&amp;TEXT($H88,"#,##0")&amp;" still to invoice",""))))))</f>
        <v/>
      </c>
    </row>
    <row r="89">
      <c r="A89" s="16" t="n"/>
      <c r="B89" s="10" t="n"/>
      <c r="C89" s="10" t="n"/>
      <c r="D89" s="10" t="n"/>
      <c r="E89" s="10" t="n"/>
      <c r="F89" s="11" t="n"/>
      <c r="G89" s="12">
        <f>IF($A89="","",SUMIFS(Invoices!$F$5:$F$304,Invoices!$E$5:$E$304,$B89))</f>
        <v/>
      </c>
      <c r="H89" s="9">
        <f>IF($A89="","",$F89-$G89)</f>
        <v/>
      </c>
      <c r="I89" s="14">
        <f>IF($A89="","",IFERROR($G89/$F89,0))</f>
        <v/>
      </c>
      <c r="J89" s="16" t="n"/>
      <c r="K89" s="18">
        <f>IF($A89="","",IF($G89&gt;$F89,"⚠ over-invoiced by "&amp;TEXT($G89-$F89,"#,##0"),IF($G89=0,"signed, nothing invoiced yet",IF($H89&lt;=0,"fully invoiced","open — "&amp;TEXT($H89,"#,##0")&amp;" still to come"))))</f>
        <v/>
      </c>
      <c r="L89" s="15">
        <f>IF($A89="","",IF($B89="","⚠ needs a reference so invoices can be matched to it",IF(COUNTIF(Commitments!$B$5:$B$204,$B89)&gt;1,"⚠ this reference is used on more than one row",IF(COUNTIF(Costs!$A$5:$A$204,$D89)=0,"⚠ this cost line is not on the Costs tab",IF($F89&lt;=0,"⚠ value is missing",IF(AND($J89&lt;&gt;"",$J89&lt;TODAY(),$H89&gt;0),"⚠ past its completion date with "&amp;TEXT($H89,"#,##0")&amp;" still to invoice",""))))))</f>
        <v/>
      </c>
    </row>
    <row r="90">
      <c r="A90" s="16" t="n"/>
      <c r="B90" s="10" t="n"/>
      <c r="C90" s="10" t="n"/>
      <c r="D90" s="10" t="n"/>
      <c r="E90" s="10" t="n"/>
      <c r="F90" s="11" t="n"/>
      <c r="G90" s="12">
        <f>IF($A90="","",SUMIFS(Invoices!$F$5:$F$304,Invoices!$E$5:$E$304,$B90))</f>
        <v/>
      </c>
      <c r="H90" s="9">
        <f>IF($A90="","",$F90-$G90)</f>
        <v/>
      </c>
      <c r="I90" s="14">
        <f>IF($A90="","",IFERROR($G90/$F90,0))</f>
        <v/>
      </c>
      <c r="J90" s="16" t="n"/>
      <c r="K90" s="18">
        <f>IF($A90="","",IF($G90&gt;$F90,"⚠ over-invoiced by "&amp;TEXT($G90-$F90,"#,##0"),IF($G90=0,"signed, nothing invoiced yet",IF($H90&lt;=0,"fully invoiced","open — "&amp;TEXT($H90,"#,##0")&amp;" still to come"))))</f>
        <v/>
      </c>
      <c r="L90" s="15">
        <f>IF($A90="","",IF($B90="","⚠ needs a reference so invoices can be matched to it",IF(COUNTIF(Commitments!$B$5:$B$204,$B90)&gt;1,"⚠ this reference is used on more than one row",IF(COUNTIF(Costs!$A$5:$A$204,$D90)=0,"⚠ this cost line is not on the Costs tab",IF($F90&lt;=0,"⚠ value is missing",IF(AND($J90&lt;&gt;"",$J90&lt;TODAY(),$H90&gt;0),"⚠ past its completion date with "&amp;TEXT($H90,"#,##0")&amp;" still to invoice",""))))))</f>
        <v/>
      </c>
    </row>
    <row r="91">
      <c r="A91" s="16" t="n"/>
      <c r="B91" s="10" t="n"/>
      <c r="C91" s="10" t="n"/>
      <c r="D91" s="10" t="n"/>
      <c r="E91" s="10" t="n"/>
      <c r="F91" s="11" t="n"/>
      <c r="G91" s="12">
        <f>IF($A91="","",SUMIFS(Invoices!$F$5:$F$304,Invoices!$E$5:$E$304,$B91))</f>
        <v/>
      </c>
      <c r="H91" s="9">
        <f>IF($A91="","",$F91-$G91)</f>
        <v/>
      </c>
      <c r="I91" s="14">
        <f>IF($A91="","",IFERROR($G91/$F91,0))</f>
        <v/>
      </c>
      <c r="J91" s="16" t="n"/>
      <c r="K91" s="18">
        <f>IF($A91="","",IF($G91&gt;$F91,"⚠ over-invoiced by "&amp;TEXT($G91-$F91,"#,##0"),IF($G91=0,"signed, nothing invoiced yet",IF($H91&lt;=0,"fully invoiced","open — "&amp;TEXT($H91,"#,##0")&amp;" still to come"))))</f>
        <v/>
      </c>
      <c r="L91" s="15">
        <f>IF($A91="","",IF($B91="","⚠ needs a reference so invoices can be matched to it",IF(COUNTIF(Commitments!$B$5:$B$204,$B91)&gt;1,"⚠ this reference is used on more than one row",IF(COUNTIF(Costs!$A$5:$A$204,$D91)=0,"⚠ this cost line is not on the Costs tab",IF($F91&lt;=0,"⚠ value is missing",IF(AND($J91&lt;&gt;"",$J91&lt;TODAY(),$H91&gt;0),"⚠ past its completion date with "&amp;TEXT($H91,"#,##0")&amp;" still to invoice",""))))))</f>
        <v/>
      </c>
    </row>
    <row r="92">
      <c r="A92" s="16" t="n"/>
      <c r="B92" s="10" t="n"/>
      <c r="C92" s="10" t="n"/>
      <c r="D92" s="10" t="n"/>
      <c r="E92" s="10" t="n"/>
      <c r="F92" s="11" t="n"/>
      <c r="G92" s="12">
        <f>IF($A92="","",SUMIFS(Invoices!$F$5:$F$304,Invoices!$E$5:$E$304,$B92))</f>
        <v/>
      </c>
      <c r="H92" s="9">
        <f>IF($A92="","",$F92-$G92)</f>
        <v/>
      </c>
      <c r="I92" s="14">
        <f>IF($A92="","",IFERROR($G92/$F92,0))</f>
        <v/>
      </c>
      <c r="J92" s="16" t="n"/>
      <c r="K92" s="18">
        <f>IF($A92="","",IF($G92&gt;$F92,"⚠ over-invoiced by "&amp;TEXT($G92-$F92,"#,##0"),IF($G92=0,"signed, nothing invoiced yet",IF($H92&lt;=0,"fully invoiced","open — "&amp;TEXT($H92,"#,##0")&amp;" still to come"))))</f>
        <v/>
      </c>
      <c r="L92" s="15">
        <f>IF($A92="","",IF($B92="","⚠ needs a reference so invoices can be matched to it",IF(COUNTIF(Commitments!$B$5:$B$204,$B92)&gt;1,"⚠ this reference is used on more than one row",IF(COUNTIF(Costs!$A$5:$A$204,$D92)=0,"⚠ this cost line is not on the Costs tab",IF($F92&lt;=0,"⚠ value is missing",IF(AND($J92&lt;&gt;"",$J92&lt;TODAY(),$H92&gt;0),"⚠ past its completion date with "&amp;TEXT($H92,"#,##0")&amp;" still to invoice",""))))))</f>
        <v/>
      </c>
    </row>
    <row r="93">
      <c r="A93" s="16" t="n"/>
      <c r="B93" s="10" t="n"/>
      <c r="C93" s="10" t="n"/>
      <c r="D93" s="10" t="n"/>
      <c r="E93" s="10" t="n"/>
      <c r="F93" s="11" t="n"/>
      <c r="G93" s="12">
        <f>IF($A93="","",SUMIFS(Invoices!$F$5:$F$304,Invoices!$E$5:$E$304,$B93))</f>
        <v/>
      </c>
      <c r="H93" s="9">
        <f>IF($A93="","",$F93-$G93)</f>
        <v/>
      </c>
      <c r="I93" s="14">
        <f>IF($A93="","",IFERROR($G93/$F93,0))</f>
        <v/>
      </c>
      <c r="J93" s="16" t="n"/>
      <c r="K93" s="18">
        <f>IF($A93="","",IF($G93&gt;$F93,"⚠ over-invoiced by "&amp;TEXT($G93-$F93,"#,##0"),IF($G93=0,"signed, nothing invoiced yet",IF($H93&lt;=0,"fully invoiced","open — "&amp;TEXT($H93,"#,##0")&amp;" still to come"))))</f>
        <v/>
      </c>
      <c r="L93" s="15">
        <f>IF($A93="","",IF($B93="","⚠ needs a reference so invoices can be matched to it",IF(COUNTIF(Commitments!$B$5:$B$204,$B93)&gt;1,"⚠ this reference is used on more than one row",IF(COUNTIF(Costs!$A$5:$A$204,$D93)=0,"⚠ this cost line is not on the Costs tab",IF($F93&lt;=0,"⚠ value is missing",IF(AND($J93&lt;&gt;"",$J93&lt;TODAY(),$H93&gt;0),"⚠ past its completion date with "&amp;TEXT($H93,"#,##0")&amp;" still to invoice",""))))))</f>
        <v/>
      </c>
    </row>
    <row r="94">
      <c r="A94" s="16" t="n"/>
      <c r="B94" s="10" t="n"/>
      <c r="C94" s="10" t="n"/>
      <c r="D94" s="10" t="n"/>
      <c r="E94" s="10" t="n"/>
      <c r="F94" s="11" t="n"/>
      <c r="G94" s="12">
        <f>IF($A94="","",SUMIFS(Invoices!$F$5:$F$304,Invoices!$E$5:$E$304,$B94))</f>
        <v/>
      </c>
      <c r="H94" s="9">
        <f>IF($A94="","",$F94-$G94)</f>
        <v/>
      </c>
      <c r="I94" s="14">
        <f>IF($A94="","",IFERROR($G94/$F94,0))</f>
        <v/>
      </c>
      <c r="J94" s="16" t="n"/>
      <c r="K94" s="18">
        <f>IF($A94="","",IF($G94&gt;$F94,"⚠ over-invoiced by "&amp;TEXT($G94-$F94,"#,##0"),IF($G94=0,"signed, nothing invoiced yet",IF($H94&lt;=0,"fully invoiced","open — "&amp;TEXT($H94,"#,##0")&amp;" still to come"))))</f>
        <v/>
      </c>
      <c r="L94" s="15">
        <f>IF($A94="","",IF($B94="","⚠ needs a reference so invoices can be matched to it",IF(COUNTIF(Commitments!$B$5:$B$204,$B94)&gt;1,"⚠ this reference is used on more than one row",IF(COUNTIF(Costs!$A$5:$A$204,$D94)=0,"⚠ this cost line is not on the Costs tab",IF($F94&lt;=0,"⚠ value is missing",IF(AND($J94&lt;&gt;"",$J94&lt;TODAY(),$H94&gt;0),"⚠ past its completion date with "&amp;TEXT($H94,"#,##0")&amp;" still to invoice",""))))))</f>
        <v/>
      </c>
    </row>
    <row r="95">
      <c r="A95" s="16" t="n"/>
      <c r="B95" s="10" t="n"/>
      <c r="C95" s="10" t="n"/>
      <c r="D95" s="10" t="n"/>
      <c r="E95" s="10" t="n"/>
      <c r="F95" s="11" t="n"/>
      <c r="G95" s="12">
        <f>IF($A95="","",SUMIFS(Invoices!$F$5:$F$304,Invoices!$E$5:$E$304,$B95))</f>
        <v/>
      </c>
      <c r="H95" s="9">
        <f>IF($A95="","",$F95-$G95)</f>
        <v/>
      </c>
      <c r="I95" s="14">
        <f>IF($A95="","",IFERROR($G95/$F95,0))</f>
        <v/>
      </c>
      <c r="J95" s="16" t="n"/>
      <c r="K95" s="18">
        <f>IF($A95="","",IF($G95&gt;$F95,"⚠ over-invoiced by "&amp;TEXT($G95-$F95,"#,##0"),IF($G95=0,"signed, nothing invoiced yet",IF($H95&lt;=0,"fully invoiced","open — "&amp;TEXT($H95,"#,##0")&amp;" still to come"))))</f>
        <v/>
      </c>
      <c r="L95" s="15">
        <f>IF($A95="","",IF($B95="","⚠ needs a reference so invoices can be matched to it",IF(COUNTIF(Commitments!$B$5:$B$204,$B95)&gt;1,"⚠ this reference is used on more than one row",IF(COUNTIF(Costs!$A$5:$A$204,$D95)=0,"⚠ this cost line is not on the Costs tab",IF($F95&lt;=0,"⚠ value is missing",IF(AND($J95&lt;&gt;"",$J95&lt;TODAY(),$H95&gt;0),"⚠ past its completion date with "&amp;TEXT($H95,"#,##0")&amp;" still to invoice",""))))))</f>
        <v/>
      </c>
    </row>
    <row r="96">
      <c r="A96" s="16" t="n"/>
      <c r="B96" s="10" t="n"/>
      <c r="C96" s="10" t="n"/>
      <c r="D96" s="10" t="n"/>
      <c r="E96" s="10" t="n"/>
      <c r="F96" s="11" t="n"/>
      <c r="G96" s="12">
        <f>IF($A96="","",SUMIFS(Invoices!$F$5:$F$304,Invoices!$E$5:$E$304,$B96))</f>
        <v/>
      </c>
      <c r="H96" s="9">
        <f>IF($A96="","",$F96-$G96)</f>
        <v/>
      </c>
      <c r="I96" s="14">
        <f>IF($A96="","",IFERROR($G96/$F96,0))</f>
        <v/>
      </c>
      <c r="J96" s="16" t="n"/>
      <c r="K96" s="18">
        <f>IF($A96="","",IF($G96&gt;$F96,"⚠ over-invoiced by "&amp;TEXT($G96-$F96,"#,##0"),IF($G96=0,"signed, nothing invoiced yet",IF($H96&lt;=0,"fully invoiced","open — "&amp;TEXT($H96,"#,##0")&amp;" still to come"))))</f>
        <v/>
      </c>
      <c r="L96" s="15">
        <f>IF($A96="","",IF($B96="","⚠ needs a reference so invoices can be matched to it",IF(COUNTIF(Commitments!$B$5:$B$204,$B96)&gt;1,"⚠ this reference is used on more than one row",IF(COUNTIF(Costs!$A$5:$A$204,$D96)=0,"⚠ this cost line is not on the Costs tab",IF($F96&lt;=0,"⚠ value is missing",IF(AND($J96&lt;&gt;"",$J96&lt;TODAY(),$H96&gt;0),"⚠ past its completion date with "&amp;TEXT($H96,"#,##0")&amp;" still to invoice",""))))))</f>
        <v/>
      </c>
    </row>
    <row r="97">
      <c r="A97" s="16" t="n"/>
      <c r="B97" s="10" t="n"/>
      <c r="C97" s="10" t="n"/>
      <c r="D97" s="10" t="n"/>
      <c r="E97" s="10" t="n"/>
      <c r="F97" s="11" t="n"/>
      <c r="G97" s="12">
        <f>IF($A97="","",SUMIFS(Invoices!$F$5:$F$304,Invoices!$E$5:$E$304,$B97))</f>
        <v/>
      </c>
      <c r="H97" s="9">
        <f>IF($A97="","",$F97-$G97)</f>
        <v/>
      </c>
      <c r="I97" s="14">
        <f>IF($A97="","",IFERROR($G97/$F97,0))</f>
        <v/>
      </c>
      <c r="J97" s="16" t="n"/>
      <c r="K97" s="18">
        <f>IF($A97="","",IF($G97&gt;$F97,"⚠ over-invoiced by "&amp;TEXT($G97-$F97,"#,##0"),IF($G97=0,"signed, nothing invoiced yet",IF($H97&lt;=0,"fully invoiced","open — "&amp;TEXT($H97,"#,##0")&amp;" still to come"))))</f>
        <v/>
      </c>
      <c r="L97" s="15">
        <f>IF($A97="","",IF($B97="","⚠ needs a reference so invoices can be matched to it",IF(COUNTIF(Commitments!$B$5:$B$204,$B97)&gt;1,"⚠ this reference is used on more than one row",IF(COUNTIF(Costs!$A$5:$A$204,$D97)=0,"⚠ this cost line is not on the Costs tab",IF($F97&lt;=0,"⚠ value is missing",IF(AND($J97&lt;&gt;"",$J97&lt;TODAY(),$H97&gt;0),"⚠ past its completion date with "&amp;TEXT($H97,"#,##0")&amp;" still to invoice",""))))))</f>
        <v/>
      </c>
    </row>
    <row r="98">
      <c r="A98" s="16" t="n"/>
      <c r="B98" s="10" t="n"/>
      <c r="C98" s="10" t="n"/>
      <c r="D98" s="10" t="n"/>
      <c r="E98" s="10" t="n"/>
      <c r="F98" s="11" t="n"/>
      <c r="G98" s="12">
        <f>IF($A98="","",SUMIFS(Invoices!$F$5:$F$304,Invoices!$E$5:$E$304,$B98))</f>
        <v/>
      </c>
      <c r="H98" s="9">
        <f>IF($A98="","",$F98-$G98)</f>
        <v/>
      </c>
      <c r="I98" s="14">
        <f>IF($A98="","",IFERROR($G98/$F98,0))</f>
        <v/>
      </c>
      <c r="J98" s="16" t="n"/>
      <c r="K98" s="18">
        <f>IF($A98="","",IF($G98&gt;$F98,"⚠ over-invoiced by "&amp;TEXT($G98-$F98,"#,##0"),IF($G98=0,"signed, nothing invoiced yet",IF($H98&lt;=0,"fully invoiced","open — "&amp;TEXT($H98,"#,##0")&amp;" still to come"))))</f>
        <v/>
      </c>
      <c r="L98" s="15">
        <f>IF($A98="","",IF($B98="","⚠ needs a reference so invoices can be matched to it",IF(COUNTIF(Commitments!$B$5:$B$204,$B98)&gt;1,"⚠ this reference is used on more than one row",IF(COUNTIF(Costs!$A$5:$A$204,$D98)=0,"⚠ this cost line is not on the Costs tab",IF($F98&lt;=0,"⚠ value is missing",IF(AND($J98&lt;&gt;"",$J98&lt;TODAY(),$H98&gt;0),"⚠ past its completion date with "&amp;TEXT($H98,"#,##0")&amp;" still to invoice",""))))))</f>
        <v/>
      </c>
    </row>
    <row r="99">
      <c r="A99" s="16" t="n"/>
      <c r="B99" s="10" t="n"/>
      <c r="C99" s="10" t="n"/>
      <c r="D99" s="10" t="n"/>
      <c r="E99" s="10" t="n"/>
      <c r="F99" s="11" t="n"/>
      <c r="G99" s="12">
        <f>IF($A99="","",SUMIFS(Invoices!$F$5:$F$304,Invoices!$E$5:$E$304,$B99))</f>
        <v/>
      </c>
      <c r="H99" s="9">
        <f>IF($A99="","",$F99-$G99)</f>
        <v/>
      </c>
      <c r="I99" s="14">
        <f>IF($A99="","",IFERROR($G99/$F99,0))</f>
        <v/>
      </c>
      <c r="J99" s="16" t="n"/>
      <c r="K99" s="18">
        <f>IF($A99="","",IF($G99&gt;$F99,"⚠ over-invoiced by "&amp;TEXT($G99-$F99,"#,##0"),IF($G99=0,"signed, nothing invoiced yet",IF($H99&lt;=0,"fully invoiced","open — "&amp;TEXT($H99,"#,##0")&amp;" still to come"))))</f>
        <v/>
      </c>
      <c r="L99" s="15">
        <f>IF($A99="","",IF($B99="","⚠ needs a reference so invoices can be matched to it",IF(COUNTIF(Commitments!$B$5:$B$204,$B99)&gt;1,"⚠ this reference is used on more than one row",IF(COUNTIF(Costs!$A$5:$A$204,$D99)=0,"⚠ this cost line is not on the Costs tab",IF($F99&lt;=0,"⚠ value is missing",IF(AND($J99&lt;&gt;"",$J99&lt;TODAY(),$H99&gt;0),"⚠ past its completion date with "&amp;TEXT($H99,"#,##0")&amp;" still to invoice",""))))))</f>
        <v/>
      </c>
    </row>
    <row r="100">
      <c r="A100" s="16" t="n"/>
      <c r="B100" s="10" t="n"/>
      <c r="C100" s="10" t="n"/>
      <c r="D100" s="10" t="n"/>
      <c r="E100" s="10" t="n"/>
      <c r="F100" s="11" t="n"/>
      <c r="G100" s="12">
        <f>IF($A100="","",SUMIFS(Invoices!$F$5:$F$304,Invoices!$E$5:$E$304,$B100))</f>
        <v/>
      </c>
      <c r="H100" s="9">
        <f>IF($A100="","",$F100-$G100)</f>
        <v/>
      </c>
      <c r="I100" s="14">
        <f>IF($A100="","",IFERROR($G100/$F100,0))</f>
        <v/>
      </c>
      <c r="J100" s="16" t="n"/>
      <c r="K100" s="18">
        <f>IF($A100="","",IF($G100&gt;$F100,"⚠ over-invoiced by "&amp;TEXT($G100-$F100,"#,##0"),IF($G100=0,"signed, nothing invoiced yet",IF($H100&lt;=0,"fully invoiced","open — "&amp;TEXT($H100,"#,##0")&amp;" still to come"))))</f>
        <v/>
      </c>
      <c r="L100" s="15">
        <f>IF($A100="","",IF($B100="","⚠ needs a reference so invoices can be matched to it",IF(COUNTIF(Commitments!$B$5:$B$204,$B100)&gt;1,"⚠ this reference is used on more than one row",IF(COUNTIF(Costs!$A$5:$A$204,$D100)=0,"⚠ this cost line is not on the Costs tab",IF($F100&lt;=0,"⚠ value is missing",IF(AND($J100&lt;&gt;"",$J100&lt;TODAY(),$H100&gt;0),"⚠ past its completion date with "&amp;TEXT($H100,"#,##0")&amp;" still to invoice",""))))))</f>
        <v/>
      </c>
    </row>
    <row r="101">
      <c r="A101" s="16" t="n"/>
      <c r="B101" s="10" t="n"/>
      <c r="C101" s="10" t="n"/>
      <c r="D101" s="10" t="n"/>
      <c r="E101" s="10" t="n"/>
      <c r="F101" s="11" t="n"/>
      <c r="G101" s="12">
        <f>IF($A101="","",SUMIFS(Invoices!$F$5:$F$304,Invoices!$E$5:$E$304,$B101))</f>
        <v/>
      </c>
      <c r="H101" s="9">
        <f>IF($A101="","",$F101-$G101)</f>
        <v/>
      </c>
      <c r="I101" s="14">
        <f>IF($A101="","",IFERROR($G101/$F101,0))</f>
        <v/>
      </c>
      <c r="J101" s="16" t="n"/>
      <c r="K101" s="18">
        <f>IF($A101="","",IF($G101&gt;$F101,"⚠ over-invoiced by "&amp;TEXT($G101-$F101,"#,##0"),IF($G101=0,"signed, nothing invoiced yet",IF($H101&lt;=0,"fully invoiced","open — "&amp;TEXT($H101,"#,##0")&amp;" still to come"))))</f>
        <v/>
      </c>
      <c r="L101" s="15">
        <f>IF($A101="","",IF($B101="","⚠ needs a reference so invoices can be matched to it",IF(COUNTIF(Commitments!$B$5:$B$204,$B101)&gt;1,"⚠ this reference is used on more than one row",IF(COUNTIF(Costs!$A$5:$A$204,$D101)=0,"⚠ this cost line is not on the Costs tab",IF($F101&lt;=0,"⚠ value is missing",IF(AND($J101&lt;&gt;"",$J101&lt;TODAY(),$H101&gt;0),"⚠ past its completion date with "&amp;TEXT($H101,"#,##0")&amp;" still to invoice",""))))))</f>
        <v/>
      </c>
    </row>
    <row r="102">
      <c r="A102" s="16" t="n"/>
      <c r="B102" s="10" t="n"/>
      <c r="C102" s="10" t="n"/>
      <c r="D102" s="10" t="n"/>
      <c r="E102" s="10" t="n"/>
      <c r="F102" s="11" t="n"/>
      <c r="G102" s="12">
        <f>IF($A102="","",SUMIFS(Invoices!$F$5:$F$304,Invoices!$E$5:$E$304,$B102))</f>
        <v/>
      </c>
      <c r="H102" s="9">
        <f>IF($A102="","",$F102-$G102)</f>
        <v/>
      </c>
      <c r="I102" s="14">
        <f>IF($A102="","",IFERROR($G102/$F102,0))</f>
        <v/>
      </c>
      <c r="J102" s="16" t="n"/>
      <c r="K102" s="18">
        <f>IF($A102="","",IF($G102&gt;$F102,"⚠ over-invoiced by "&amp;TEXT($G102-$F102,"#,##0"),IF($G102=0,"signed, nothing invoiced yet",IF($H102&lt;=0,"fully invoiced","open — "&amp;TEXT($H102,"#,##0")&amp;" still to come"))))</f>
        <v/>
      </c>
      <c r="L102" s="15">
        <f>IF($A102="","",IF($B102="","⚠ needs a reference so invoices can be matched to it",IF(COUNTIF(Commitments!$B$5:$B$204,$B102)&gt;1,"⚠ this reference is used on more than one row",IF(COUNTIF(Costs!$A$5:$A$204,$D102)=0,"⚠ this cost line is not on the Costs tab",IF($F102&lt;=0,"⚠ value is missing",IF(AND($J102&lt;&gt;"",$J102&lt;TODAY(),$H102&gt;0),"⚠ past its completion date with "&amp;TEXT($H102,"#,##0")&amp;" still to invoice",""))))))</f>
        <v/>
      </c>
    </row>
    <row r="103">
      <c r="A103" s="16" t="n"/>
      <c r="B103" s="10" t="n"/>
      <c r="C103" s="10" t="n"/>
      <c r="D103" s="10" t="n"/>
      <c r="E103" s="10" t="n"/>
      <c r="F103" s="11" t="n"/>
      <c r="G103" s="12">
        <f>IF($A103="","",SUMIFS(Invoices!$F$5:$F$304,Invoices!$E$5:$E$304,$B103))</f>
        <v/>
      </c>
      <c r="H103" s="9">
        <f>IF($A103="","",$F103-$G103)</f>
        <v/>
      </c>
      <c r="I103" s="14">
        <f>IF($A103="","",IFERROR($G103/$F103,0))</f>
        <v/>
      </c>
      <c r="J103" s="16" t="n"/>
      <c r="K103" s="18">
        <f>IF($A103="","",IF($G103&gt;$F103,"⚠ over-invoiced by "&amp;TEXT($G103-$F103,"#,##0"),IF($G103=0,"signed, nothing invoiced yet",IF($H103&lt;=0,"fully invoiced","open — "&amp;TEXT($H103,"#,##0")&amp;" still to come"))))</f>
        <v/>
      </c>
      <c r="L103" s="15">
        <f>IF($A103="","",IF($B103="","⚠ needs a reference so invoices can be matched to it",IF(COUNTIF(Commitments!$B$5:$B$204,$B103)&gt;1,"⚠ this reference is used on more than one row",IF(COUNTIF(Costs!$A$5:$A$204,$D103)=0,"⚠ this cost line is not on the Costs tab",IF($F103&lt;=0,"⚠ value is missing",IF(AND($J103&lt;&gt;"",$J103&lt;TODAY(),$H103&gt;0),"⚠ past its completion date with "&amp;TEXT($H103,"#,##0")&amp;" still to invoice",""))))))</f>
        <v/>
      </c>
    </row>
    <row r="104">
      <c r="A104" s="16" t="n"/>
      <c r="B104" s="10" t="n"/>
      <c r="C104" s="10" t="n"/>
      <c r="D104" s="10" t="n"/>
      <c r="E104" s="10" t="n"/>
      <c r="F104" s="11" t="n"/>
      <c r="G104" s="12">
        <f>IF($A104="","",SUMIFS(Invoices!$F$5:$F$304,Invoices!$E$5:$E$304,$B104))</f>
        <v/>
      </c>
      <c r="H104" s="9">
        <f>IF($A104="","",$F104-$G104)</f>
        <v/>
      </c>
      <c r="I104" s="14">
        <f>IF($A104="","",IFERROR($G104/$F104,0))</f>
        <v/>
      </c>
      <c r="J104" s="16" t="n"/>
      <c r="K104" s="18">
        <f>IF($A104="","",IF($G104&gt;$F104,"⚠ over-invoiced by "&amp;TEXT($G104-$F104,"#,##0"),IF($G104=0,"signed, nothing invoiced yet",IF($H104&lt;=0,"fully invoiced","open — "&amp;TEXT($H104,"#,##0")&amp;" still to come"))))</f>
        <v/>
      </c>
      <c r="L104" s="15">
        <f>IF($A104="","",IF($B104="","⚠ needs a reference so invoices can be matched to it",IF(COUNTIF(Commitments!$B$5:$B$204,$B104)&gt;1,"⚠ this reference is used on more than one row",IF(COUNTIF(Costs!$A$5:$A$204,$D104)=0,"⚠ this cost line is not on the Costs tab",IF($F104&lt;=0,"⚠ value is missing",IF(AND($J104&lt;&gt;"",$J104&lt;TODAY(),$H104&gt;0),"⚠ past its completion date with "&amp;TEXT($H104,"#,##0")&amp;" still to invoice",""))))))</f>
        <v/>
      </c>
    </row>
    <row r="105">
      <c r="A105" s="16" t="n"/>
      <c r="B105" s="10" t="n"/>
      <c r="C105" s="10" t="n"/>
      <c r="D105" s="10" t="n"/>
      <c r="E105" s="10" t="n"/>
      <c r="F105" s="11" t="n"/>
      <c r="G105" s="12">
        <f>IF($A105="","",SUMIFS(Invoices!$F$5:$F$304,Invoices!$E$5:$E$304,$B105))</f>
        <v/>
      </c>
      <c r="H105" s="9">
        <f>IF($A105="","",$F105-$G105)</f>
        <v/>
      </c>
      <c r="I105" s="14">
        <f>IF($A105="","",IFERROR($G105/$F105,0))</f>
        <v/>
      </c>
      <c r="J105" s="16" t="n"/>
      <c r="K105" s="18">
        <f>IF($A105="","",IF($G105&gt;$F105,"⚠ over-invoiced by "&amp;TEXT($G105-$F105,"#,##0"),IF($G105=0,"signed, nothing invoiced yet",IF($H105&lt;=0,"fully invoiced","open — "&amp;TEXT($H105,"#,##0")&amp;" still to come"))))</f>
        <v/>
      </c>
      <c r="L105" s="15">
        <f>IF($A105="","",IF($B105="","⚠ needs a reference so invoices can be matched to it",IF(COUNTIF(Commitments!$B$5:$B$204,$B105)&gt;1,"⚠ this reference is used on more than one row",IF(COUNTIF(Costs!$A$5:$A$204,$D105)=0,"⚠ this cost line is not on the Costs tab",IF($F105&lt;=0,"⚠ value is missing",IF(AND($J105&lt;&gt;"",$J105&lt;TODAY(),$H105&gt;0),"⚠ past its completion date with "&amp;TEXT($H105,"#,##0")&amp;" still to invoice",""))))))</f>
        <v/>
      </c>
    </row>
    <row r="106">
      <c r="A106" s="16" t="n"/>
      <c r="B106" s="10" t="n"/>
      <c r="C106" s="10" t="n"/>
      <c r="D106" s="10" t="n"/>
      <c r="E106" s="10" t="n"/>
      <c r="F106" s="11" t="n"/>
      <c r="G106" s="12">
        <f>IF($A106="","",SUMIFS(Invoices!$F$5:$F$304,Invoices!$E$5:$E$304,$B106))</f>
        <v/>
      </c>
      <c r="H106" s="9">
        <f>IF($A106="","",$F106-$G106)</f>
        <v/>
      </c>
      <c r="I106" s="14">
        <f>IF($A106="","",IFERROR($G106/$F106,0))</f>
        <v/>
      </c>
      <c r="J106" s="16" t="n"/>
      <c r="K106" s="18">
        <f>IF($A106="","",IF($G106&gt;$F106,"⚠ over-invoiced by "&amp;TEXT($G106-$F106,"#,##0"),IF($G106=0,"signed, nothing invoiced yet",IF($H106&lt;=0,"fully invoiced","open — "&amp;TEXT($H106,"#,##0")&amp;" still to come"))))</f>
        <v/>
      </c>
      <c r="L106" s="15">
        <f>IF($A106="","",IF($B106="","⚠ needs a reference so invoices can be matched to it",IF(COUNTIF(Commitments!$B$5:$B$204,$B106)&gt;1,"⚠ this reference is used on more than one row",IF(COUNTIF(Costs!$A$5:$A$204,$D106)=0,"⚠ this cost line is not on the Costs tab",IF($F106&lt;=0,"⚠ value is missing",IF(AND($J106&lt;&gt;"",$J106&lt;TODAY(),$H106&gt;0),"⚠ past its completion date with "&amp;TEXT($H106,"#,##0")&amp;" still to invoice",""))))))</f>
        <v/>
      </c>
    </row>
    <row r="107">
      <c r="A107" s="16" t="n"/>
      <c r="B107" s="10" t="n"/>
      <c r="C107" s="10" t="n"/>
      <c r="D107" s="10" t="n"/>
      <c r="E107" s="10" t="n"/>
      <c r="F107" s="11" t="n"/>
      <c r="G107" s="12">
        <f>IF($A107="","",SUMIFS(Invoices!$F$5:$F$304,Invoices!$E$5:$E$304,$B107))</f>
        <v/>
      </c>
      <c r="H107" s="9">
        <f>IF($A107="","",$F107-$G107)</f>
        <v/>
      </c>
      <c r="I107" s="14">
        <f>IF($A107="","",IFERROR($G107/$F107,0))</f>
        <v/>
      </c>
      <c r="J107" s="16" t="n"/>
      <c r="K107" s="18">
        <f>IF($A107="","",IF($G107&gt;$F107,"⚠ over-invoiced by "&amp;TEXT($G107-$F107,"#,##0"),IF($G107=0,"signed, nothing invoiced yet",IF($H107&lt;=0,"fully invoiced","open — "&amp;TEXT($H107,"#,##0")&amp;" still to come"))))</f>
        <v/>
      </c>
      <c r="L107" s="15">
        <f>IF($A107="","",IF($B107="","⚠ needs a reference so invoices can be matched to it",IF(COUNTIF(Commitments!$B$5:$B$204,$B107)&gt;1,"⚠ this reference is used on more than one row",IF(COUNTIF(Costs!$A$5:$A$204,$D107)=0,"⚠ this cost line is not on the Costs tab",IF($F107&lt;=0,"⚠ value is missing",IF(AND($J107&lt;&gt;"",$J107&lt;TODAY(),$H107&gt;0),"⚠ past its completion date with "&amp;TEXT($H107,"#,##0")&amp;" still to invoice",""))))))</f>
        <v/>
      </c>
    </row>
    <row r="108">
      <c r="A108" s="16" t="n"/>
      <c r="B108" s="10" t="n"/>
      <c r="C108" s="10" t="n"/>
      <c r="D108" s="10" t="n"/>
      <c r="E108" s="10" t="n"/>
      <c r="F108" s="11" t="n"/>
      <c r="G108" s="12">
        <f>IF($A108="","",SUMIFS(Invoices!$F$5:$F$304,Invoices!$E$5:$E$304,$B108))</f>
        <v/>
      </c>
      <c r="H108" s="9">
        <f>IF($A108="","",$F108-$G108)</f>
        <v/>
      </c>
      <c r="I108" s="14">
        <f>IF($A108="","",IFERROR($G108/$F108,0))</f>
        <v/>
      </c>
      <c r="J108" s="16" t="n"/>
      <c r="K108" s="18">
        <f>IF($A108="","",IF($G108&gt;$F108,"⚠ over-invoiced by "&amp;TEXT($G108-$F108,"#,##0"),IF($G108=0,"signed, nothing invoiced yet",IF($H108&lt;=0,"fully invoiced","open — "&amp;TEXT($H108,"#,##0")&amp;" still to come"))))</f>
        <v/>
      </c>
      <c r="L108" s="15">
        <f>IF($A108="","",IF($B108="","⚠ needs a reference so invoices can be matched to it",IF(COUNTIF(Commitments!$B$5:$B$204,$B108)&gt;1,"⚠ this reference is used on more than one row",IF(COUNTIF(Costs!$A$5:$A$204,$D108)=0,"⚠ this cost line is not on the Costs tab",IF($F108&lt;=0,"⚠ value is missing",IF(AND($J108&lt;&gt;"",$J108&lt;TODAY(),$H108&gt;0),"⚠ past its completion date with "&amp;TEXT($H108,"#,##0")&amp;" still to invoice",""))))))</f>
        <v/>
      </c>
    </row>
    <row r="109">
      <c r="A109" s="16" t="n"/>
      <c r="B109" s="10" t="n"/>
      <c r="C109" s="10" t="n"/>
      <c r="D109" s="10" t="n"/>
      <c r="E109" s="10" t="n"/>
      <c r="F109" s="11" t="n"/>
      <c r="G109" s="12">
        <f>IF($A109="","",SUMIFS(Invoices!$F$5:$F$304,Invoices!$E$5:$E$304,$B109))</f>
        <v/>
      </c>
      <c r="H109" s="9">
        <f>IF($A109="","",$F109-$G109)</f>
        <v/>
      </c>
      <c r="I109" s="14">
        <f>IF($A109="","",IFERROR($G109/$F109,0))</f>
        <v/>
      </c>
      <c r="J109" s="16" t="n"/>
      <c r="K109" s="18">
        <f>IF($A109="","",IF($G109&gt;$F109,"⚠ over-invoiced by "&amp;TEXT($G109-$F109,"#,##0"),IF($G109=0,"signed, nothing invoiced yet",IF($H109&lt;=0,"fully invoiced","open — "&amp;TEXT($H109,"#,##0")&amp;" still to come"))))</f>
        <v/>
      </c>
      <c r="L109" s="15">
        <f>IF($A109="","",IF($B109="","⚠ needs a reference so invoices can be matched to it",IF(COUNTIF(Commitments!$B$5:$B$204,$B109)&gt;1,"⚠ this reference is used on more than one row",IF(COUNTIF(Costs!$A$5:$A$204,$D109)=0,"⚠ this cost line is not on the Costs tab",IF($F109&lt;=0,"⚠ value is missing",IF(AND($J109&lt;&gt;"",$J109&lt;TODAY(),$H109&gt;0),"⚠ past its completion date with "&amp;TEXT($H109,"#,##0")&amp;" still to invoice",""))))))</f>
        <v/>
      </c>
    </row>
    <row r="110">
      <c r="A110" s="16" t="n"/>
      <c r="B110" s="10" t="n"/>
      <c r="C110" s="10" t="n"/>
      <c r="D110" s="10" t="n"/>
      <c r="E110" s="10" t="n"/>
      <c r="F110" s="11" t="n"/>
      <c r="G110" s="12">
        <f>IF($A110="","",SUMIFS(Invoices!$F$5:$F$304,Invoices!$E$5:$E$304,$B110))</f>
        <v/>
      </c>
      <c r="H110" s="9">
        <f>IF($A110="","",$F110-$G110)</f>
        <v/>
      </c>
      <c r="I110" s="14">
        <f>IF($A110="","",IFERROR($G110/$F110,0))</f>
        <v/>
      </c>
      <c r="J110" s="16" t="n"/>
      <c r="K110" s="18">
        <f>IF($A110="","",IF($G110&gt;$F110,"⚠ over-invoiced by "&amp;TEXT($G110-$F110,"#,##0"),IF($G110=0,"signed, nothing invoiced yet",IF($H110&lt;=0,"fully invoiced","open — "&amp;TEXT($H110,"#,##0")&amp;" still to come"))))</f>
        <v/>
      </c>
      <c r="L110" s="15">
        <f>IF($A110="","",IF($B110="","⚠ needs a reference so invoices can be matched to it",IF(COUNTIF(Commitments!$B$5:$B$204,$B110)&gt;1,"⚠ this reference is used on more than one row",IF(COUNTIF(Costs!$A$5:$A$204,$D110)=0,"⚠ this cost line is not on the Costs tab",IF($F110&lt;=0,"⚠ value is missing",IF(AND($J110&lt;&gt;"",$J110&lt;TODAY(),$H110&gt;0),"⚠ past its completion date with "&amp;TEXT($H110,"#,##0")&amp;" still to invoice",""))))))</f>
        <v/>
      </c>
    </row>
    <row r="111">
      <c r="A111" s="16" t="n"/>
      <c r="B111" s="10" t="n"/>
      <c r="C111" s="10" t="n"/>
      <c r="D111" s="10" t="n"/>
      <c r="E111" s="10" t="n"/>
      <c r="F111" s="11" t="n"/>
      <c r="G111" s="12">
        <f>IF($A111="","",SUMIFS(Invoices!$F$5:$F$304,Invoices!$E$5:$E$304,$B111))</f>
        <v/>
      </c>
      <c r="H111" s="9">
        <f>IF($A111="","",$F111-$G111)</f>
        <v/>
      </c>
      <c r="I111" s="14">
        <f>IF($A111="","",IFERROR($G111/$F111,0))</f>
        <v/>
      </c>
      <c r="J111" s="16" t="n"/>
      <c r="K111" s="18">
        <f>IF($A111="","",IF($G111&gt;$F111,"⚠ over-invoiced by "&amp;TEXT($G111-$F111,"#,##0"),IF($G111=0,"signed, nothing invoiced yet",IF($H111&lt;=0,"fully invoiced","open — "&amp;TEXT($H111,"#,##0")&amp;" still to come"))))</f>
        <v/>
      </c>
      <c r="L111" s="15">
        <f>IF($A111="","",IF($B111="","⚠ needs a reference so invoices can be matched to it",IF(COUNTIF(Commitments!$B$5:$B$204,$B111)&gt;1,"⚠ this reference is used on more than one row",IF(COUNTIF(Costs!$A$5:$A$204,$D111)=0,"⚠ this cost line is not on the Costs tab",IF($F111&lt;=0,"⚠ value is missing",IF(AND($J111&lt;&gt;"",$J111&lt;TODAY(),$H111&gt;0),"⚠ past its completion date with "&amp;TEXT($H111,"#,##0")&amp;" still to invoice",""))))))</f>
        <v/>
      </c>
    </row>
    <row r="112">
      <c r="A112" s="16" t="n"/>
      <c r="B112" s="10" t="n"/>
      <c r="C112" s="10" t="n"/>
      <c r="D112" s="10" t="n"/>
      <c r="E112" s="10" t="n"/>
      <c r="F112" s="11" t="n"/>
      <c r="G112" s="12">
        <f>IF($A112="","",SUMIFS(Invoices!$F$5:$F$304,Invoices!$E$5:$E$304,$B112))</f>
        <v/>
      </c>
      <c r="H112" s="9">
        <f>IF($A112="","",$F112-$G112)</f>
        <v/>
      </c>
      <c r="I112" s="14">
        <f>IF($A112="","",IFERROR($G112/$F112,0))</f>
        <v/>
      </c>
      <c r="J112" s="16" t="n"/>
      <c r="K112" s="18">
        <f>IF($A112="","",IF($G112&gt;$F112,"⚠ over-invoiced by "&amp;TEXT($G112-$F112,"#,##0"),IF($G112=0,"signed, nothing invoiced yet",IF($H112&lt;=0,"fully invoiced","open — "&amp;TEXT($H112,"#,##0")&amp;" still to come"))))</f>
        <v/>
      </c>
      <c r="L112" s="15">
        <f>IF($A112="","",IF($B112="","⚠ needs a reference so invoices can be matched to it",IF(COUNTIF(Commitments!$B$5:$B$204,$B112)&gt;1,"⚠ this reference is used on more than one row",IF(COUNTIF(Costs!$A$5:$A$204,$D112)=0,"⚠ this cost line is not on the Costs tab",IF($F112&lt;=0,"⚠ value is missing",IF(AND($J112&lt;&gt;"",$J112&lt;TODAY(),$H112&gt;0),"⚠ past its completion date with "&amp;TEXT($H112,"#,##0")&amp;" still to invoice",""))))))</f>
        <v/>
      </c>
    </row>
    <row r="113">
      <c r="A113" s="16" t="n"/>
      <c r="B113" s="10" t="n"/>
      <c r="C113" s="10" t="n"/>
      <c r="D113" s="10" t="n"/>
      <c r="E113" s="10" t="n"/>
      <c r="F113" s="11" t="n"/>
      <c r="G113" s="12">
        <f>IF($A113="","",SUMIFS(Invoices!$F$5:$F$304,Invoices!$E$5:$E$304,$B113))</f>
        <v/>
      </c>
      <c r="H113" s="9">
        <f>IF($A113="","",$F113-$G113)</f>
        <v/>
      </c>
      <c r="I113" s="14">
        <f>IF($A113="","",IFERROR($G113/$F113,0))</f>
        <v/>
      </c>
      <c r="J113" s="16" t="n"/>
      <c r="K113" s="18">
        <f>IF($A113="","",IF($G113&gt;$F113,"⚠ over-invoiced by "&amp;TEXT($G113-$F113,"#,##0"),IF($G113=0,"signed, nothing invoiced yet",IF($H113&lt;=0,"fully invoiced","open — "&amp;TEXT($H113,"#,##0")&amp;" still to come"))))</f>
        <v/>
      </c>
      <c r="L113" s="15">
        <f>IF($A113="","",IF($B113="","⚠ needs a reference so invoices can be matched to it",IF(COUNTIF(Commitments!$B$5:$B$204,$B113)&gt;1,"⚠ this reference is used on more than one row",IF(COUNTIF(Costs!$A$5:$A$204,$D113)=0,"⚠ this cost line is not on the Costs tab",IF($F113&lt;=0,"⚠ value is missing",IF(AND($J113&lt;&gt;"",$J113&lt;TODAY(),$H113&gt;0),"⚠ past its completion date with "&amp;TEXT($H113,"#,##0")&amp;" still to invoice",""))))))</f>
        <v/>
      </c>
    </row>
    <row r="114">
      <c r="A114" s="16" t="n"/>
      <c r="B114" s="10" t="n"/>
      <c r="C114" s="10" t="n"/>
      <c r="D114" s="10" t="n"/>
      <c r="E114" s="10" t="n"/>
      <c r="F114" s="11" t="n"/>
      <c r="G114" s="12">
        <f>IF($A114="","",SUMIFS(Invoices!$F$5:$F$304,Invoices!$E$5:$E$304,$B114))</f>
        <v/>
      </c>
      <c r="H114" s="9">
        <f>IF($A114="","",$F114-$G114)</f>
        <v/>
      </c>
      <c r="I114" s="14">
        <f>IF($A114="","",IFERROR($G114/$F114,0))</f>
        <v/>
      </c>
      <c r="J114" s="16" t="n"/>
      <c r="K114" s="18">
        <f>IF($A114="","",IF($G114&gt;$F114,"⚠ over-invoiced by "&amp;TEXT($G114-$F114,"#,##0"),IF($G114=0,"signed, nothing invoiced yet",IF($H114&lt;=0,"fully invoiced","open — "&amp;TEXT($H114,"#,##0")&amp;" still to come"))))</f>
        <v/>
      </c>
      <c r="L114" s="15">
        <f>IF($A114="","",IF($B114="","⚠ needs a reference so invoices can be matched to it",IF(COUNTIF(Commitments!$B$5:$B$204,$B114)&gt;1,"⚠ this reference is used on more than one row",IF(COUNTIF(Costs!$A$5:$A$204,$D114)=0,"⚠ this cost line is not on the Costs tab",IF($F114&lt;=0,"⚠ value is missing",IF(AND($J114&lt;&gt;"",$J114&lt;TODAY(),$H114&gt;0),"⚠ past its completion date with "&amp;TEXT($H114,"#,##0")&amp;" still to invoice",""))))))</f>
        <v/>
      </c>
    </row>
    <row r="115">
      <c r="A115" s="16" t="n"/>
      <c r="B115" s="10" t="n"/>
      <c r="C115" s="10" t="n"/>
      <c r="D115" s="10" t="n"/>
      <c r="E115" s="10" t="n"/>
      <c r="F115" s="11" t="n"/>
      <c r="G115" s="12">
        <f>IF($A115="","",SUMIFS(Invoices!$F$5:$F$304,Invoices!$E$5:$E$304,$B115))</f>
        <v/>
      </c>
      <c r="H115" s="9">
        <f>IF($A115="","",$F115-$G115)</f>
        <v/>
      </c>
      <c r="I115" s="14">
        <f>IF($A115="","",IFERROR($G115/$F115,0))</f>
        <v/>
      </c>
      <c r="J115" s="16" t="n"/>
      <c r="K115" s="18">
        <f>IF($A115="","",IF($G115&gt;$F115,"⚠ over-invoiced by "&amp;TEXT($G115-$F115,"#,##0"),IF($G115=0,"signed, nothing invoiced yet",IF($H115&lt;=0,"fully invoiced","open — "&amp;TEXT($H115,"#,##0")&amp;" still to come"))))</f>
        <v/>
      </c>
      <c r="L115" s="15">
        <f>IF($A115="","",IF($B115="","⚠ needs a reference so invoices can be matched to it",IF(COUNTIF(Commitments!$B$5:$B$204,$B115)&gt;1,"⚠ this reference is used on more than one row",IF(COUNTIF(Costs!$A$5:$A$204,$D115)=0,"⚠ this cost line is not on the Costs tab",IF($F115&lt;=0,"⚠ value is missing",IF(AND($J115&lt;&gt;"",$J115&lt;TODAY(),$H115&gt;0),"⚠ past its completion date with "&amp;TEXT($H115,"#,##0")&amp;" still to invoice",""))))))</f>
        <v/>
      </c>
    </row>
    <row r="116">
      <c r="A116" s="16" t="n"/>
      <c r="B116" s="10" t="n"/>
      <c r="C116" s="10" t="n"/>
      <c r="D116" s="10" t="n"/>
      <c r="E116" s="10" t="n"/>
      <c r="F116" s="11" t="n"/>
      <c r="G116" s="12">
        <f>IF($A116="","",SUMIFS(Invoices!$F$5:$F$304,Invoices!$E$5:$E$304,$B116))</f>
        <v/>
      </c>
      <c r="H116" s="9">
        <f>IF($A116="","",$F116-$G116)</f>
        <v/>
      </c>
      <c r="I116" s="14">
        <f>IF($A116="","",IFERROR($G116/$F116,0))</f>
        <v/>
      </c>
      <c r="J116" s="16" t="n"/>
      <c r="K116" s="18">
        <f>IF($A116="","",IF($G116&gt;$F116,"⚠ over-invoiced by "&amp;TEXT($G116-$F116,"#,##0"),IF($G116=0,"signed, nothing invoiced yet",IF($H116&lt;=0,"fully invoiced","open — "&amp;TEXT($H116,"#,##0")&amp;" still to come"))))</f>
        <v/>
      </c>
      <c r="L116" s="15">
        <f>IF($A116="","",IF($B116="","⚠ needs a reference so invoices can be matched to it",IF(COUNTIF(Commitments!$B$5:$B$204,$B116)&gt;1,"⚠ this reference is used on more than one row",IF(COUNTIF(Costs!$A$5:$A$204,$D116)=0,"⚠ this cost line is not on the Costs tab",IF($F116&lt;=0,"⚠ value is missing",IF(AND($J116&lt;&gt;"",$J116&lt;TODAY(),$H116&gt;0),"⚠ past its completion date with "&amp;TEXT($H116,"#,##0")&amp;" still to invoice",""))))))</f>
        <v/>
      </c>
    </row>
    <row r="117">
      <c r="A117" s="16" t="n"/>
      <c r="B117" s="10" t="n"/>
      <c r="C117" s="10" t="n"/>
      <c r="D117" s="10" t="n"/>
      <c r="E117" s="10" t="n"/>
      <c r="F117" s="11" t="n"/>
      <c r="G117" s="12">
        <f>IF($A117="","",SUMIFS(Invoices!$F$5:$F$304,Invoices!$E$5:$E$304,$B117))</f>
        <v/>
      </c>
      <c r="H117" s="9">
        <f>IF($A117="","",$F117-$G117)</f>
        <v/>
      </c>
      <c r="I117" s="14">
        <f>IF($A117="","",IFERROR($G117/$F117,0))</f>
        <v/>
      </c>
      <c r="J117" s="16" t="n"/>
      <c r="K117" s="18">
        <f>IF($A117="","",IF($G117&gt;$F117,"⚠ over-invoiced by "&amp;TEXT($G117-$F117,"#,##0"),IF($G117=0,"signed, nothing invoiced yet",IF($H117&lt;=0,"fully invoiced","open — "&amp;TEXT($H117,"#,##0")&amp;" still to come"))))</f>
        <v/>
      </c>
      <c r="L117" s="15">
        <f>IF($A117="","",IF($B117="","⚠ needs a reference so invoices can be matched to it",IF(COUNTIF(Commitments!$B$5:$B$204,$B117)&gt;1,"⚠ this reference is used on more than one row",IF(COUNTIF(Costs!$A$5:$A$204,$D117)=0,"⚠ this cost line is not on the Costs tab",IF($F117&lt;=0,"⚠ value is missing",IF(AND($J117&lt;&gt;"",$J117&lt;TODAY(),$H117&gt;0),"⚠ past its completion date with "&amp;TEXT($H117,"#,##0")&amp;" still to invoice",""))))))</f>
        <v/>
      </c>
    </row>
    <row r="118">
      <c r="A118" s="16" t="n"/>
      <c r="B118" s="10" t="n"/>
      <c r="C118" s="10" t="n"/>
      <c r="D118" s="10" t="n"/>
      <c r="E118" s="10" t="n"/>
      <c r="F118" s="11" t="n"/>
      <c r="G118" s="12">
        <f>IF($A118="","",SUMIFS(Invoices!$F$5:$F$304,Invoices!$E$5:$E$304,$B118))</f>
        <v/>
      </c>
      <c r="H118" s="9">
        <f>IF($A118="","",$F118-$G118)</f>
        <v/>
      </c>
      <c r="I118" s="14">
        <f>IF($A118="","",IFERROR($G118/$F118,0))</f>
        <v/>
      </c>
      <c r="J118" s="16" t="n"/>
      <c r="K118" s="18">
        <f>IF($A118="","",IF($G118&gt;$F118,"⚠ over-invoiced by "&amp;TEXT($G118-$F118,"#,##0"),IF($G118=0,"signed, nothing invoiced yet",IF($H118&lt;=0,"fully invoiced","open — "&amp;TEXT($H118,"#,##0")&amp;" still to come"))))</f>
        <v/>
      </c>
      <c r="L118" s="15">
        <f>IF($A118="","",IF($B118="","⚠ needs a reference so invoices can be matched to it",IF(COUNTIF(Commitments!$B$5:$B$204,$B118)&gt;1,"⚠ this reference is used on more than one row",IF(COUNTIF(Costs!$A$5:$A$204,$D118)=0,"⚠ this cost line is not on the Costs tab",IF($F118&lt;=0,"⚠ value is missing",IF(AND($J118&lt;&gt;"",$J118&lt;TODAY(),$H118&gt;0),"⚠ past its completion date with "&amp;TEXT($H118,"#,##0")&amp;" still to invoice",""))))))</f>
        <v/>
      </c>
    </row>
    <row r="119">
      <c r="A119" s="16" t="n"/>
      <c r="B119" s="10" t="n"/>
      <c r="C119" s="10" t="n"/>
      <c r="D119" s="10" t="n"/>
      <c r="E119" s="10" t="n"/>
      <c r="F119" s="11" t="n"/>
      <c r="G119" s="12">
        <f>IF($A119="","",SUMIFS(Invoices!$F$5:$F$304,Invoices!$E$5:$E$304,$B119))</f>
        <v/>
      </c>
      <c r="H119" s="9">
        <f>IF($A119="","",$F119-$G119)</f>
        <v/>
      </c>
      <c r="I119" s="14">
        <f>IF($A119="","",IFERROR($G119/$F119,0))</f>
        <v/>
      </c>
      <c r="J119" s="16" t="n"/>
      <c r="K119" s="18">
        <f>IF($A119="","",IF($G119&gt;$F119,"⚠ over-invoiced by "&amp;TEXT($G119-$F119,"#,##0"),IF($G119=0,"signed, nothing invoiced yet",IF($H119&lt;=0,"fully invoiced","open — "&amp;TEXT($H119,"#,##0")&amp;" still to come"))))</f>
        <v/>
      </c>
      <c r="L119" s="15">
        <f>IF($A119="","",IF($B119="","⚠ needs a reference so invoices can be matched to it",IF(COUNTIF(Commitments!$B$5:$B$204,$B119)&gt;1,"⚠ this reference is used on more than one row",IF(COUNTIF(Costs!$A$5:$A$204,$D119)=0,"⚠ this cost line is not on the Costs tab",IF($F119&lt;=0,"⚠ value is missing",IF(AND($J119&lt;&gt;"",$J119&lt;TODAY(),$H119&gt;0),"⚠ past its completion date with "&amp;TEXT($H119,"#,##0")&amp;" still to invoice",""))))))</f>
        <v/>
      </c>
    </row>
    <row r="120">
      <c r="A120" s="16" t="n"/>
      <c r="B120" s="10" t="n"/>
      <c r="C120" s="10" t="n"/>
      <c r="D120" s="10" t="n"/>
      <c r="E120" s="10" t="n"/>
      <c r="F120" s="11" t="n"/>
      <c r="G120" s="12">
        <f>IF($A120="","",SUMIFS(Invoices!$F$5:$F$304,Invoices!$E$5:$E$304,$B120))</f>
        <v/>
      </c>
      <c r="H120" s="9">
        <f>IF($A120="","",$F120-$G120)</f>
        <v/>
      </c>
      <c r="I120" s="14">
        <f>IF($A120="","",IFERROR($G120/$F120,0))</f>
        <v/>
      </c>
      <c r="J120" s="16" t="n"/>
      <c r="K120" s="18">
        <f>IF($A120="","",IF($G120&gt;$F120,"⚠ over-invoiced by "&amp;TEXT($G120-$F120,"#,##0"),IF($G120=0,"signed, nothing invoiced yet",IF($H120&lt;=0,"fully invoiced","open — "&amp;TEXT($H120,"#,##0")&amp;" still to come"))))</f>
        <v/>
      </c>
      <c r="L120" s="15">
        <f>IF($A120="","",IF($B120="","⚠ needs a reference so invoices can be matched to it",IF(COUNTIF(Commitments!$B$5:$B$204,$B120)&gt;1,"⚠ this reference is used on more than one row",IF(COUNTIF(Costs!$A$5:$A$204,$D120)=0,"⚠ this cost line is not on the Costs tab",IF($F120&lt;=0,"⚠ value is missing",IF(AND($J120&lt;&gt;"",$J120&lt;TODAY(),$H120&gt;0),"⚠ past its completion date with "&amp;TEXT($H120,"#,##0")&amp;" still to invoice",""))))))</f>
        <v/>
      </c>
    </row>
    <row r="121">
      <c r="A121" s="16" t="n"/>
      <c r="B121" s="10" t="n"/>
      <c r="C121" s="10" t="n"/>
      <c r="D121" s="10" t="n"/>
      <c r="E121" s="10" t="n"/>
      <c r="F121" s="11" t="n"/>
      <c r="G121" s="12">
        <f>IF($A121="","",SUMIFS(Invoices!$F$5:$F$304,Invoices!$E$5:$E$304,$B121))</f>
        <v/>
      </c>
      <c r="H121" s="9">
        <f>IF($A121="","",$F121-$G121)</f>
        <v/>
      </c>
      <c r="I121" s="14">
        <f>IF($A121="","",IFERROR($G121/$F121,0))</f>
        <v/>
      </c>
      <c r="J121" s="16" t="n"/>
      <c r="K121" s="18">
        <f>IF($A121="","",IF($G121&gt;$F121,"⚠ over-invoiced by "&amp;TEXT($G121-$F121,"#,##0"),IF($G121=0,"signed, nothing invoiced yet",IF($H121&lt;=0,"fully invoiced","open — "&amp;TEXT($H121,"#,##0")&amp;" still to come"))))</f>
        <v/>
      </c>
      <c r="L121" s="15">
        <f>IF($A121="","",IF($B121="","⚠ needs a reference so invoices can be matched to it",IF(COUNTIF(Commitments!$B$5:$B$204,$B121)&gt;1,"⚠ this reference is used on more than one row",IF(COUNTIF(Costs!$A$5:$A$204,$D121)=0,"⚠ this cost line is not on the Costs tab",IF($F121&lt;=0,"⚠ value is missing",IF(AND($J121&lt;&gt;"",$J121&lt;TODAY(),$H121&gt;0),"⚠ past its completion date with "&amp;TEXT($H121,"#,##0")&amp;" still to invoice",""))))))</f>
        <v/>
      </c>
    </row>
    <row r="122">
      <c r="A122" s="16" t="n"/>
      <c r="B122" s="10" t="n"/>
      <c r="C122" s="10" t="n"/>
      <c r="D122" s="10" t="n"/>
      <c r="E122" s="10" t="n"/>
      <c r="F122" s="11" t="n"/>
      <c r="G122" s="12">
        <f>IF($A122="","",SUMIFS(Invoices!$F$5:$F$304,Invoices!$E$5:$E$304,$B122))</f>
        <v/>
      </c>
      <c r="H122" s="9">
        <f>IF($A122="","",$F122-$G122)</f>
        <v/>
      </c>
      <c r="I122" s="14">
        <f>IF($A122="","",IFERROR($G122/$F122,0))</f>
        <v/>
      </c>
      <c r="J122" s="16" t="n"/>
      <c r="K122" s="18">
        <f>IF($A122="","",IF($G122&gt;$F122,"⚠ over-invoiced by "&amp;TEXT($G122-$F122,"#,##0"),IF($G122=0,"signed, nothing invoiced yet",IF($H122&lt;=0,"fully invoiced","open — "&amp;TEXT($H122,"#,##0")&amp;" still to come"))))</f>
        <v/>
      </c>
      <c r="L122" s="15">
        <f>IF($A122="","",IF($B122="","⚠ needs a reference so invoices can be matched to it",IF(COUNTIF(Commitments!$B$5:$B$204,$B122)&gt;1,"⚠ this reference is used on more than one row",IF(COUNTIF(Costs!$A$5:$A$204,$D122)=0,"⚠ this cost line is not on the Costs tab",IF($F122&lt;=0,"⚠ value is missing",IF(AND($J122&lt;&gt;"",$J122&lt;TODAY(),$H122&gt;0),"⚠ past its completion date with "&amp;TEXT($H122,"#,##0")&amp;" still to invoice",""))))))</f>
        <v/>
      </c>
    </row>
    <row r="123">
      <c r="A123" s="16" t="n"/>
      <c r="B123" s="10" t="n"/>
      <c r="C123" s="10" t="n"/>
      <c r="D123" s="10" t="n"/>
      <c r="E123" s="10" t="n"/>
      <c r="F123" s="11" t="n"/>
      <c r="G123" s="12">
        <f>IF($A123="","",SUMIFS(Invoices!$F$5:$F$304,Invoices!$E$5:$E$304,$B123))</f>
        <v/>
      </c>
      <c r="H123" s="9">
        <f>IF($A123="","",$F123-$G123)</f>
        <v/>
      </c>
      <c r="I123" s="14">
        <f>IF($A123="","",IFERROR($G123/$F123,0))</f>
        <v/>
      </c>
      <c r="J123" s="16" t="n"/>
      <c r="K123" s="18">
        <f>IF($A123="","",IF($G123&gt;$F123,"⚠ over-invoiced by "&amp;TEXT($G123-$F123,"#,##0"),IF($G123=0,"signed, nothing invoiced yet",IF($H123&lt;=0,"fully invoiced","open — "&amp;TEXT($H123,"#,##0")&amp;" still to come"))))</f>
        <v/>
      </c>
      <c r="L123" s="15">
        <f>IF($A123="","",IF($B123="","⚠ needs a reference so invoices can be matched to it",IF(COUNTIF(Commitments!$B$5:$B$204,$B123)&gt;1,"⚠ this reference is used on more than one row",IF(COUNTIF(Costs!$A$5:$A$204,$D123)=0,"⚠ this cost line is not on the Costs tab",IF($F123&lt;=0,"⚠ value is missing",IF(AND($J123&lt;&gt;"",$J123&lt;TODAY(),$H123&gt;0),"⚠ past its completion date with "&amp;TEXT($H123,"#,##0")&amp;" still to invoice",""))))))</f>
        <v/>
      </c>
    </row>
    <row r="124">
      <c r="A124" s="16" t="n"/>
      <c r="B124" s="10" t="n"/>
      <c r="C124" s="10" t="n"/>
      <c r="D124" s="10" t="n"/>
      <c r="E124" s="10" t="n"/>
      <c r="F124" s="11" t="n"/>
      <c r="G124" s="12">
        <f>IF($A124="","",SUMIFS(Invoices!$F$5:$F$304,Invoices!$E$5:$E$304,$B124))</f>
        <v/>
      </c>
      <c r="H124" s="9">
        <f>IF($A124="","",$F124-$G124)</f>
        <v/>
      </c>
      <c r="I124" s="14">
        <f>IF($A124="","",IFERROR($G124/$F124,0))</f>
        <v/>
      </c>
      <c r="J124" s="16" t="n"/>
      <c r="K124" s="18">
        <f>IF($A124="","",IF($G124&gt;$F124,"⚠ over-invoiced by "&amp;TEXT($G124-$F124,"#,##0"),IF($G124=0,"signed, nothing invoiced yet",IF($H124&lt;=0,"fully invoiced","open — "&amp;TEXT($H124,"#,##0")&amp;" still to come"))))</f>
        <v/>
      </c>
      <c r="L124" s="15">
        <f>IF($A124="","",IF($B124="","⚠ needs a reference so invoices can be matched to it",IF(COUNTIF(Commitments!$B$5:$B$204,$B124)&gt;1,"⚠ this reference is used on more than one row",IF(COUNTIF(Costs!$A$5:$A$204,$D124)=0,"⚠ this cost line is not on the Costs tab",IF($F124&lt;=0,"⚠ value is missing",IF(AND($J124&lt;&gt;"",$J124&lt;TODAY(),$H124&gt;0),"⚠ past its completion date with "&amp;TEXT($H124,"#,##0")&amp;" still to invoice",""))))))</f>
        <v/>
      </c>
    </row>
    <row r="125">
      <c r="A125" s="16" t="n"/>
      <c r="B125" s="10" t="n"/>
      <c r="C125" s="10" t="n"/>
      <c r="D125" s="10" t="n"/>
      <c r="E125" s="10" t="n"/>
      <c r="F125" s="11" t="n"/>
      <c r="G125" s="12">
        <f>IF($A125="","",SUMIFS(Invoices!$F$5:$F$304,Invoices!$E$5:$E$304,$B125))</f>
        <v/>
      </c>
      <c r="H125" s="9">
        <f>IF($A125="","",$F125-$G125)</f>
        <v/>
      </c>
      <c r="I125" s="14">
        <f>IF($A125="","",IFERROR($G125/$F125,0))</f>
        <v/>
      </c>
      <c r="J125" s="16" t="n"/>
      <c r="K125" s="18">
        <f>IF($A125="","",IF($G125&gt;$F125,"⚠ over-invoiced by "&amp;TEXT($G125-$F125,"#,##0"),IF($G125=0,"signed, nothing invoiced yet",IF($H125&lt;=0,"fully invoiced","open — "&amp;TEXT($H125,"#,##0")&amp;" still to come"))))</f>
        <v/>
      </c>
      <c r="L125" s="15">
        <f>IF($A125="","",IF($B125="","⚠ needs a reference so invoices can be matched to it",IF(COUNTIF(Commitments!$B$5:$B$204,$B125)&gt;1,"⚠ this reference is used on more than one row",IF(COUNTIF(Costs!$A$5:$A$204,$D125)=0,"⚠ this cost line is not on the Costs tab",IF($F125&lt;=0,"⚠ value is missing",IF(AND($J125&lt;&gt;"",$J125&lt;TODAY(),$H125&gt;0),"⚠ past its completion date with "&amp;TEXT($H125,"#,##0")&amp;" still to invoice",""))))))</f>
        <v/>
      </c>
    </row>
    <row r="126">
      <c r="A126" s="16" t="n"/>
      <c r="B126" s="10" t="n"/>
      <c r="C126" s="10" t="n"/>
      <c r="D126" s="10" t="n"/>
      <c r="E126" s="10" t="n"/>
      <c r="F126" s="11" t="n"/>
      <c r="G126" s="12">
        <f>IF($A126="","",SUMIFS(Invoices!$F$5:$F$304,Invoices!$E$5:$E$304,$B126))</f>
        <v/>
      </c>
      <c r="H126" s="9">
        <f>IF($A126="","",$F126-$G126)</f>
        <v/>
      </c>
      <c r="I126" s="14">
        <f>IF($A126="","",IFERROR($G126/$F126,0))</f>
        <v/>
      </c>
      <c r="J126" s="16" t="n"/>
      <c r="K126" s="18">
        <f>IF($A126="","",IF($G126&gt;$F126,"⚠ over-invoiced by "&amp;TEXT($G126-$F126,"#,##0"),IF($G126=0,"signed, nothing invoiced yet",IF($H126&lt;=0,"fully invoiced","open — "&amp;TEXT($H126,"#,##0")&amp;" still to come"))))</f>
        <v/>
      </c>
      <c r="L126" s="15">
        <f>IF($A126="","",IF($B126="","⚠ needs a reference so invoices can be matched to it",IF(COUNTIF(Commitments!$B$5:$B$204,$B126)&gt;1,"⚠ this reference is used on more than one row",IF(COUNTIF(Costs!$A$5:$A$204,$D126)=0,"⚠ this cost line is not on the Costs tab",IF($F126&lt;=0,"⚠ value is missing",IF(AND($J126&lt;&gt;"",$J126&lt;TODAY(),$H126&gt;0),"⚠ past its completion date with "&amp;TEXT($H126,"#,##0")&amp;" still to invoice",""))))))</f>
        <v/>
      </c>
    </row>
    <row r="127">
      <c r="A127" s="16" t="n"/>
      <c r="B127" s="10" t="n"/>
      <c r="C127" s="10" t="n"/>
      <c r="D127" s="10" t="n"/>
      <c r="E127" s="10" t="n"/>
      <c r="F127" s="11" t="n"/>
      <c r="G127" s="12">
        <f>IF($A127="","",SUMIFS(Invoices!$F$5:$F$304,Invoices!$E$5:$E$304,$B127))</f>
        <v/>
      </c>
      <c r="H127" s="9">
        <f>IF($A127="","",$F127-$G127)</f>
        <v/>
      </c>
      <c r="I127" s="14">
        <f>IF($A127="","",IFERROR($G127/$F127,0))</f>
        <v/>
      </c>
      <c r="J127" s="16" t="n"/>
      <c r="K127" s="18">
        <f>IF($A127="","",IF($G127&gt;$F127,"⚠ over-invoiced by "&amp;TEXT($G127-$F127,"#,##0"),IF($G127=0,"signed, nothing invoiced yet",IF($H127&lt;=0,"fully invoiced","open — "&amp;TEXT($H127,"#,##0")&amp;" still to come"))))</f>
        <v/>
      </c>
      <c r="L127" s="15">
        <f>IF($A127="","",IF($B127="","⚠ needs a reference so invoices can be matched to it",IF(COUNTIF(Commitments!$B$5:$B$204,$B127)&gt;1,"⚠ this reference is used on more than one row",IF(COUNTIF(Costs!$A$5:$A$204,$D127)=0,"⚠ this cost line is not on the Costs tab",IF($F127&lt;=0,"⚠ value is missing",IF(AND($J127&lt;&gt;"",$J127&lt;TODAY(),$H127&gt;0),"⚠ past its completion date with "&amp;TEXT($H127,"#,##0")&amp;" still to invoice",""))))))</f>
        <v/>
      </c>
    </row>
    <row r="128">
      <c r="A128" s="16" t="n"/>
      <c r="B128" s="10" t="n"/>
      <c r="C128" s="10" t="n"/>
      <c r="D128" s="10" t="n"/>
      <c r="E128" s="10" t="n"/>
      <c r="F128" s="11" t="n"/>
      <c r="G128" s="12">
        <f>IF($A128="","",SUMIFS(Invoices!$F$5:$F$304,Invoices!$E$5:$E$304,$B128))</f>
        <v/>
      </c>
      <c r="H128" s="9">
        <f>IF($A128="","",$F128-$G128)</f>
        <v/>
      </c>
      <c r="I128" s="14">
        <f>IF($A128="","",IFERROR($G128/$F128,0))</f>
        <v/>
      </c>
      <c r="J128" s="16" t="n"/>
      <c r="K128" s="18">
        <f>IF($A128="","",IF($G128&gt;$F128,"⚠ over-invoiced by "&amp;TEXT($G128-$F128,"#,##0"),IF($G128=0,"signed, nothing invoiced yet",IF($H128&lt;=0,"fully invoiced","open — "&amp;TEXT($H128,"#,##0")&amp;" still to come"))))</f>
        <v/>
      </c>
      <c r="L128" s="15">
        <f>IF($A128="","",IF($B128="","⚠ needs a reference so invoices can be matched to it",IF(COUNTIF(Commitments!$B$5:$B$204,$B128)&gt;1,"⚠ this reference is used on more than one row",IF(COUNTIF(Costs!$A$5:$A$204,$D128)=0,"⚠ this cost line is not on the Costs tab",IF($F128&lt;=0,"⚠ value is missing",IF(AND($J128&lt;&gt;"",$J128&lt;TODAY(),$H128&gt;0),"⚠ past its completion date with "&amp;TEXT($H128,"#,##0")&amp;" still to invoice",""))))))</f>
        <v/>
      </c>
    </row>
    <row r="129">
      <c r="A129" s="16" t="n"/>
      <c r="B129" s="10" t="n"/>
      <c r="C129" s="10" t="n"/>
      <c r="D129" s="10" t="n"/>
      <c r="E129" s="10" t="n"/>
      <c r="F129" s="11" t="n"/>
      <c r="G129" s="12">
        <f>IF($A129="","",SUMIFS(Invoices!$F$5:$F$304,Invoices!$E$5:$E$304,$B129))</f>
        <v/>
      </c>
      <c r="H129" s="9">
        <f>IF($A129="","",$F129-$G129)</f>
        <v/>
      </c>
      <c r="I129" s="14">
        <f>IF($A129="","",IFERROR($G129/$F129,0))</f>
        <v/>
      </c>
      <c r="J129" s="16" t="n"/>
      <c r="K129" s="18">
        <f>IF($A129="","",IF($G129&gt;$F129,"⚠ over-invoiced by "&amp;TEXT($G129-$F129,"#,##0"),IF($G129=0,"signed, nothing invoiced yet",IF($H129&lt;=0,"fully invoiced","open — "&amp;TEXT($H129,"#,##0")&amp;" still to come"))))</f>
        <v/>
      </c>
      <c r="L129" s="15">
        <f>IF($A129="","",IF($B129="","⚠ needs a reference so invoices can be matched to it",IF(COUNTIF(Commitments!$B$5:$B$204,$B129)&gt;1,"⚠ this reference is used on more than one row",IF(COUNTIF(Costs!$A$5:$A$204,$D129)=0,"⚠ this cost line is not on the Costs tab",IF($F129&lt;=0,"⚠ value is missing",IF(AND($J129&lt;&gt;"",$J129&lt;TODAY(),$H129&gt;0),"⚠ past its completion date with "&amp;TEXT($H129,"#,##0")&amp;" still to invoice",""))))))</f>
        <v/>
      </c>
    </row>
    <row r="130">
      <c r="A130" s="16" t="n"/>
      <c r="B130" s="10" t="n"/>
      <c r="C130" s="10" t="n"/>
      <c r="D130" s="10" t="n"/>
      <c r="E130" s="10" t="n"/>
      <c r="F130" s="11" t="n"/>
      <c r="G130" s="12">
        <f>IF($A130="","",SUMIFS(Invoices!$F$5:$F$304,Invoices!$E$5:$E$304,$B130))</f>
        <v/>
      </c>
      <c r="H130" s="9">
        <f>IF($A130="","",$F130-$G130)</f>
        <v/>
      </c>
      <c r="I130" s="14">
        <f>IF($A130="","",IFERROR($G130/$F130,0))</f>
        <v/>
      </c>
      <c r="J130" s="16" t="n"/>
      <c r="K130" s="18">
        <f>IF($A130="","",IF($G130&gt;$F130,"⚠ over-invoiced by "&amp;TEXT($G130-$F130,"#,##0"),IF($G130=0,"signed, nothing invoiced yet",IF($H130&lt;=0,"fully invoiced","open — "&amp;TEXT($H130,"#,##0")&amp;" still to come"))))</f>
        <v/>
      </c>
      <c r="L130" s="15">
        <f>IF($A130="","",IF($B130="","⚠ needs a reference so invoices can be matched to it",IF(COUNTIF(Commitments!$B$5:$B$204,$B130)&gt;1,"⚠ this reference is used on more than one row",IF(COUNTIF(Costs!$A$5:$A$204,$D130)=0,"⚠ this cost line is not on the Costs tab",IF($F130&lt;=0,"⚠ value is missing",IF(AND($J130&lt;&gt;"",$J130&lt;TODAY(),$H130&gt;0),"⚠ past its completion date with "&amp;TEXT($H130,"#,##0")&amp;" still to invoice",""))))))</f>
        <v/>
      </c>
    </row>
    <row r="131">
      <c r="A131" s="16" t="n"/>
      <c r="B131" s="10" t="n"/>
      <c r="C131" s="10" t="n"/>
      <c r="D131" s="10" t="n"/>
      <c r="E131" s="10" t="n"/>
      <c r="F131" s="11" t="n"/>
      <c r="G131" s="12">
        <f>IF($A131="","",SUMIFS(Invoices!$F$5:$F$304,Invoices!$E$5:$E$304,$B131))</f>
        <v/>
      </c>
      <c r="H131" s="9">
        <f>IF($A131="","",$F131-$G131)</f>
        <v/>
      </c>
      <c r="I131" s="14">
        <f>IF($A131="","",IFERROR($G131/$F131,0))</f>
        <v/>
      </c>
      <c r="J131" s="16" t="n"/>
      <c r="K131" s="18">
        <f>IF($A131="","",IF($G131&gt;$F131,"⚠ over-invoiced by "&amp;TEXT($G131-$F131,"#,##0"),IF($G131=0,"signed, nothing invoiced yet",IF($H131&lt;=0,"fully invoiced","open — "&amp;TEXT($H131,"#,##0")&amp;" still to come"))))</f>
        <v/>
      </c>
      <c r="L131" s="15">
        <f>IF($A131="","",IF($B131="","⚠ needs a reference so invoices can be matched to it",IF(COUNTIF(Commitments!$B$5:$B$204,$B131)&gt;1,"⚠ this reference is used on more than one row",IF(COUNTIF(Costs!$A$5:$A$204,$D131)=0,"⚠ this cost line is not on the Costs tab",IF($F131&lt;=0,"⚠ value is missing",IF(AND($J131&lt;&gt;"",$J131&lt;TODAY(),$H131&gt;0),"⚠ past its completion date with "&amp;TEXT($H131,"#,##0")&amp;" still to invoice",""))))))</f>
        <v/>
      </c>
    </row>
    <row r="132">
      <c r="A132" s="16" t="n"/>
      <c r="B132" s="10" t="n"/>
      <c r="C132" s="10" t="n"/>
      <c r="D132" s="10" t="n"/>
      <c r="E132" s="10" t="n"/>
      <c r="F132" s="11" t="n"/>
      <c r="G132" s="12">
        <f>IF($A132="","",SUMIFS(Invoices!$F$5:$F$304,Invoices!$E$5:$E$304,$B132))</f>
        <v/>
      </c>
      <c r="H132" s="9">
        <f>IF($A132="","",$F132-$G132)</f>
        <v/>
      </c>
      <c r="I132" s="14">
        <f>IF($A132="","",IFERROR($G132/$F132,0))</f>
        <v/>
      </c>
      <c r="J132" s="16" t="n"/>
      <c r="K132" s="18">
        <f>IF($A132="","",IF($G132&gt;$F132,"⚠ over-invoiced by "&amp;TEXT($G132-$F132,"#,##0"),IF($G132=0,"signed, nothing invoiced yet",IF($H132&lt;=0,"fully invoiced","open — "&amp;TEXT($H132,"#,##0")&amp;" still to come"))))</f>
        <v/>
      </c>
      <c r="L132" s="15">
        <f>IF($A132="","",IF($B132="","⚠ needs a reference so invoices can be matched to it",IF(COUNTIF(Commitments!$B$5:$B$204,$B132)&gt;1,"⚠ this reference is used on more than one row",IF(COUNTIF(Costs!$A$5:$A$204,$D132)=0,"⚠ this cost line is not on the Costs tab",IF($F132&lt;=0,"⚠ value is missing",IF(AND($J132&lt;&gt;"",$J132&lt;TODAY(),$H132&gt;0),"⚠ past its completion date with "&amp;TEXT($H132,"#,##0")&amp;" still to invoice",""))))))</f>
        <v/>
      </c>
    </row>
    <row r="133">
      <c r="A133" s="16" t="n"/>
      <c r="B133" s="10" t="n"/>
      <c r="C133" s="10" t="n"/>
      <c r="D133" s="10" t="n"/>
      <c r="E133" s="10" t="n"/>
      <c r="F133" s="11" t="n"/>
      <c r="G133" s="12">
        <f>IF($A133="","",SUMIFS(Invoices!$F$5:$F$304,Invoices!$E$5:$E$304,$B133))</f>
        <v/>
      </c>
      <c r="H133" s="9">
        <f>IF($A133="","",$F133-$G133)</f>
        <v/>
      </c>
      <c r="I133" s="14">
        <f>IF($A133="","",IFERROR($G133/$F133,0))</f>
        <v/>
      </c>
      <c r="J133" s="16" t="n"/>
      <c r="K133" s="18">
        <f>IF($A133="","",IF($G133&gt;$F133,"⚠ over-invoiced by "&amp;TEXT($G133-$F133,"#,##0"),IF($G133=0,"signed, nothing invoiced yet",IF($H133&lt;=0,"fully invoiced","open — "&amp;TEXT($H133,"#,##0")&amp;" still to come"))))</f>
        <v/>
      </c>
      <c r="L133" s="15">
        <f>IF($A133="","",IF($B133="","⚠ needs a reference so invoices can be matched to it",IF(COUNTIF(Commitments!$B$5:$B$204,$B133)&gt;1,"⚠ this reference is used on more than one row",IF(COUNTIF(Costs!$A$5:$A$204,$D133)=0,"⚠ this cost line is not on the Costs tab",IF($F133&lt;=0,"⚠ value is missing",IF(AND($J133&lt;&gt;"",$J133&lt;TODAY(),$H133&gt;0),"⚠ past its completion date with "&amp;TEXT($H133,"#,##0")&amp;" still to invoice",""))))))</f>
        <v/>
      </c>
    </row>
    <row r="134">
      <c r="A134" s="16" t="n"/>
      <c r="B134" s="10" t="n"/>
      <c r="C134" s="10" t="n"/>
      <c r="D134" s="10" t="n"/>
      <c r="E134" s="10" t="n"/>
      <c r="F134" s="11" t="n"/>
      <c r="G134" s="12">
        <f>IF($A134="","",SUMIFS(Invoices!$F$5:$F$304,Invoices!$E$5:$E$304,$B134))</f>
        <v/>
      </c>
      <c r="H134" s="9">
        <f>IF($A134="","",$F134-$G134)</f>
        <v/>
      </c>
      <c r="I134" s="14">
        <f>IF($A134="","",IFERROR($G134/$F134,0))</f>
        <v/>
      </c>
      <c r="J134" s="16" t="n"/>
      <c r="K134" s="18">
        <f>IF($A134="","",IF($G134&gt;$F134,"⚠ over-invoiced by "&amp;TEXT($G134-$F134,"#,##0"),IF($G134=0,"signed, nothing invoiced yet",IF($H134&lt;=0,"fully invoiced","open — "&amp;TEXT($H134,"#,##0")&amp;" still to come"))))</f>
        <v/>
      </c>
      <c r="L134" s="15">
        <f>IF($A134="","",IF($B134="","⚠ needs a reference so invoices can be matched to it",IF(COUNTIF(Commitments!$B$5:$B$204,$B134)&gt;1,"⚠ this reference is used on more than one row",IF(COUNTIF(Costs!$A$5:$A$204,$D134)=0,"⚠ this cost line is not on the Costs tab",IF($F134&lt;=0,"⚠ value is missing",IF(AND($J134&lt;&gt;"",$J134&lt;TODAY(),$H134&gt;0),"⚠ past its completion date with "&amp;TEXT($H134,"#,##0")&amp;" still to invoice",""))))))</f>
        <v/>
      </c>
    </row>
    <row r="135">
      <c r="A135" s="16" t="n"/>
      <c r="B135" s="10" t="n"/>
      <c r="C135" s="10" t="n"/>
      <c r="D135" s="10" t="n"/>
      <c r="E135" s="10" t="n"/>
      <c r="F135" s="11" t="n"/>
      <c r="G135" s="12">
        <f>IF($A135="","",SUMIFS(Invoices!$F$5:$F$304,Invoices!$E$5:$E$304,$B135))</f>
        <v/>
      </c>
      <c r="H135" s="9">
        <f>IF($A135="","",$F135-$G135)</f>
        <v/>
      </c>
      <c r="I135" s="14">
        <f>IF($A135="","",IFERROR($G135/$F135,0))</f>
        <v/>
      </c>
      <c r="J135" s="16" t="n"/>
      <c r="K135" s="18">
        <f>IF($A135="","",IF($G135&gt;$F135,"⚠ over-invoiced by "&amp;TEXT($G135-$F135,"#,##0"),IF($G135=0,"signed, nothing invoiced yet",IF($H135&lt;=0,"fully invoiced","open — "&amp;TEXT($H135,"#,##0")&amp;" still to come"))))</f>
        <v/>
      </c>
      <c r="L135" s="15">
        <f>IF($A135="","",IF($B135="","⚠ needs a reference so invoices can be matched to it",IF(COUNTIF(Commitments!$B$5:$B$204,$B135)&gt;1,"⚠ this reference is used on more than one row",IF(COUNTIF(Costs!$A$5:$A$204,$D135)=0,"⚠ this cost line is not on the Costs tab",IF($F135&lt;=0,"⚠ value is missing",IF(AND($J135&lt;&gt;"",$J135&lt;TODAY(),$H135&gt;0),"⚠ past its completion date with "&amp;TEXT($H135,"#,##0")&amp;" still to invoice",""))))))</f>
        <v/>
      </c>
    </row>
    <row r="136">
      <c r="A136" s="16" t="n"/>
      <c r="B136" s="10" t="n"/>
      <c r="C136" s="10" t="n"/>
      <c r="D136" s="10" t="n"/>
      <c r="E136" s="10" t="n"/>
      <c r="F136" s="11" t="n"/>
      <c r="G136" s="12">
        <f>IF($A136="","",SUMIFS(Invoices!$F$5:$F$304,Invoices!$E$5:$E$304,$B136))</f>
        <v/>
      </c>
      <c r="H136" s="9">
        <f>IF($A136="","",$F136-$G136)</f>
        <v/>
      </c>
      <c r="I136" s="14">
        <f>IF($A136="","",IFERROR($G136/$F136,0))</f>
        <v/>
      </c>
      <c r="J136" s="16" t="n"/>
      <c r="K136" s="18">
        <f>IF($A136="","",IF($G136&gt;$F136,"⚠ over-invoiced by "&amp;TEXT($G136-$F136,"#,##0"),IF($G136=0,"signed, nothing invoiced yet",IF($H136&lt;=0,"fully invoiced","open — "&amp;TEXT($H136,"#,##0")&amp;" still to come"))))</f>
        <v/>
      </c>
      <c r="L136" s="15">
        <f>IF($A136="","",IF($B136="","⚠ needs a reference so invoices can be matched to it",IF(COUNTIF(Commitments!$B$5:$B$204,$B136)&gt;1,"⚠ this reference is used on more than one row",IF(COUNTIF(Costs!$A$5:$A$204,$D136)=0,"⚠ this cost line is not on the Costs tab",IF($F136&lt;=0,"⚠ value is missing",IF(AND($J136&lt;&gt;"",$J136&lt;TODAY(),$H136&gt;0),"⚠ past its completion date with "&amp;TEXT($H136,"#,##0")&amp;" still to invoice",""))))))</f>
        <v/>
      </c>
    </row>
    <row r="137">
      <c r="A137" s="16" t="n"/>
      <c r="B137" s="10" t="n"/>
      <c r="C137" s="10" t="n"/>
      <c r="D137" s="10" t="n"/>
      <c r="E137" s="10" t="n"/>
      <c r="F137" s="11" t="n"/>
      <c r="G137" s="12">
        <f>IF($A137="","",SUMIFS(Invoices!$F$5:$F$304,Invoices!$E$5:$E$304,$B137))</f>
        <v/>
      </c>
      <c r="H137" s="9">
        <f>IF($A137="","",$F137-$G137)</f>
        <v/>
      </c>
      <c r="I137" s="14">
        <f>IF($A137="","",IFERROR($G137/$F137,0))</f>
        <v/>
      </c>
      <c r="J137" s="16" t="n"/>
      <c r="K137" s="18">
        <f>IF($A137="","",IF($G137&gt;$F137,"⚠ over-invoiced by "&amp;TEXT($G137-$F137,"#,##0"),IF($G137=0,"signed, nothing invoiced yet",IF($H137&lt;=0,"fully invoiced","open — "&amp;TEXT($H137,"#,##0")&amp;" still to come"))))</f>
        <v/>
      </c>
      <c r="L137" s="15">
        <f>IF($A137="","",IF($B137="","⚠ needs a reference so invoices can be matched to it",IF(COUNTIF(Commitments!$B$5:$B$204,$B137)&gt;1,"⚠ this reference is used on more than one row",IF(COUNTIF(Costs!$A$5:$A$204,$D137)=0,"⚠ this cost line is not on the Costs tab",IF($F137&lt;=0,"⚠ value is missing",IF(AND($J137&lt;&gt;"",$J137&lt;TODAY(),$H137&gt;0),"⚠ past its completion date with "&amp;TEXT($H137,"#,##0")&amp;" still to invoice",""))))))</f>
        <v/>
      </c>
    </row>
    <row r="138">
      <c r="A138" s="16" t="n"/>
      <c r="B138" s="10" t="n"/>
      <c r="C138" s="10" t="n"/>
      <c r="D138" s="10" t="n"/>
      <c r="E138" s="10" t="n"/>
      <c r="F138" s="11" t="n"/>
      <c r="G138" s="12">
        <f>IF($A138="","",SUMIFS(Invoices!$F$5:$F$304,Invoices!$E$5:$E$304,$B138))</f>
        <v/>
      </c>
      <c r="H138" s="9">
        <f>IF($A138="","",$F138-$G138)</f>
        <v/>
      </c>
      <c r="I138" s="14">
        <f>IF($A138="","",IFERROR($G138/$F138,0))</f>
        <v/>
      </c>
      <c r="J138" s="16" t="n"/>
      <c r="K138" s="18">
        <f>IF($A138="","",IF($G138&gt;$F138,"⚠ over-invoiced by "&amp;TEXT($G138-$F138,"#,##0"),IF($G138=0,"signed, nothing invoiced yet",IF($H138&lt;=0,"fully invoiced","open — "&amp;TEXT($H138,"#,##0")&amp;" still to come"))))</f>
        <v/>
      </c>
      <c r="L138" s="15">
        <f>IF($A138="","",IF($B138="","⚠ needs a reference so invoices can be matched to it",IF(COUNTIF(Commitments!$B$5:$B$204,$B138)&gt;1,"⚠ this reference is used on more than one row",IF(COUNTIF(Costs!$A$5:$A$204,$D138)=0,"⚠ this cost line is not on the Costs tab",IF($F138&lt;=0,"⚠ value is missing",IF(AND($J138&lt;&gt;"",$J138&lt;TODAY(),$H138&gt;0),"⚠ past its completion date with "&amp;TEXT($H138,"#,##0")&amp;" still to invoice",""))))))</f>
        <v/>
      </c>
    </row>
    <row r="139">
      <c r="A139" s="16" t="n"/>
      <c r="B139" s="10" t="n"/>
      <c r="C139" s="10" t="n"/>
      <c r="D139" s="10" t="n"/>
      <c r="E139" s="10" t="n"/>
      <c r="F139" s="11" t="n"/>
      <c r="G139" s="12">
        <f>IF($A139="","",SUMIFS(Invoices!$F$5:$F$304,Invoices!$E$5:$E$304,$B139))</f>
        <v/>
      </c>
      <c r="H139" s="9">
        <f>IF($A139="","",$F139-$G139)</f>
        <v/>
      </c>
      <c r="I139" s="14">
        <f>IF($A139="","",IFERROR($G139/$F139,0))</f>
        <v/>
      </c>
      <c r="J139" s="16" t="n"/>
      <c r="K139" s="18">
        <f>IF($A139="","",IF($G139&gt;$F139,"⚠ over-invoiced by "&amp;TEXT($G139-$F139,"#,##0"),IF($G139=0,"signed, nothing invoiced yet",IF($H139&lt;=0,"fully invoiced","open — "&amp;TEXT($H139,"#,##0")&amp;" still to come"))))</f>
        <v/>
      </c>
      <c r="L139" s="15">
        <f>IF($A139="","",IF($B139="","⚠ needs a reference so invoices can be matched to it",IF(COUNTIF(Commitments!$B$5:$B$204,$B139)&gt;1,"⚠ this reference is used on more than one row",IF(COUNTIF(Costs!$A$5:$A$204,$D139)=0,"⚠ this cost line is not on the Costs tab",IF($F139&lt;=0,"⚠ value is missing",IF(AND($J139&lt;&gt;"",$J139&lt;TODAY(),$H139&gt;0),"⚠ past its completion date with "&amp;TEXT($H139,"#,##0")&amp;" still to invoice",""))))))</f>
        <v/>
      </c>
    </row>
    <row r="140">
      <c r="A140" s="16" t="n"/>
      <c r="B140" s="10" t="n"/>
      <c r="C140" s="10" t="n"/>
      <c r="D140" s="10" t="n"/>
      <c r="E140" s="10" t="n"/>
      <c r="F140" s="11" t="n"/>
      <c r="G140" s="12">
        <f>IF($A140="","",SUMIFS(Invoices!$F$5:$F$304,Invoices!$E$5:$E$304,$B140))</f>
        <v/>
      </c>
      <c r="H140" s="9">
        <f>IF($A140="","",$F140-$G140)</f>
        <v/>
      </c>
      <c r="I140" s="14">
        <f>IF($A140="","",IFERROR($G140/$F140,0))</f>
        <v/>
      </c>
      <c r="J140" s="16" t="n"/>
      <c r="K140" s="18">
        <f>IF($A140="","",IF($G140&gt;$F140,"⚠ over-invoiced by "&amp;TEXT($G140-$F140,"#,##0"),IF($G140=0,"signed, nothing invoiced yet",IF($H140&lt;=0,"fully invoiced","open — "&amp;TEXT($H140,"#,##0")&amp;" still to come"))))</f>
        <v/>
      </c>
      <c r="L140" s="15">
        <f>IF($A140="","",IF($B140="","⚠ needs a reference so invoices can be matched to it",IF(COUNTIF(Commitments!$B$5:$B$204,$B140)&gt;1,"⚠ this reference is used on more than one row",IF(COUNTIF(Costs!$A$5:$A$204,$D140)=0,"⚠ this cost line is not on the Costs tab",IF($F140&lt;=0,"⚠ value is missing",IF(AND($J140&lt;&gt;"",$J140&lt;TODAY(),$H140&gt;0),"⚠ past its completion date with "&amp;TEXT($H140,"#,##0")&amp;" still to invoice",""))))))</f>
        <v/>
      </c>
    </row>
    <row r="141">
      <c r="A141" s="16" t="n"/>
      <c r="B141" s="10" t="n"/>
      <c r="C141" s="10" t="n"/>
      <c r="D141" s="10" t="n"/>
      <c r="E141" s="10" t="n"/>
      <c r="F141" s="11" t="n"/>
      <c r="G141" s="12">
        <f>IF($A141="","",SUMIFS(Invoices!$F$5:$F$304,Invoices!$E$5:$E$304,$B141))</f>
        <v/>
      </c>
      <c r="H141" s="9">
        <f>IF($A141="","",$F141-$G141)</f>
        <v/>
      </c>
      <c r="I141" s="14">
        <f>IF($A141="","",IFERROR($G141/$F141,0))</f>
        <v/>
      </c>
      <c r="J141" s="16" t="n"/>
      <c r="K141" s="18">
        <f>IF($A141="","",IF($G141&gt;$F141,"⚠ over-invoiced by "&amp;TEXT($G141-$F141,"#,##0"),IF($G141=0,"signed, nothing invoiced yet",IF($H141&lt;=0,"fully invoiced","open — "&amp;TEXT($H141,"#,##0")&amp;" still to come"))))</f>
        <v/>
      </c>
      <c r="L141" s="15">
        <f>IF($A141="","",IF($B141="","⚠ needs a reference so invoices can be matched to it",IF(COUNTIF(Commitments!$B$5:$B$204,$B141)&gt;1,"⚠ this reference is used on more than one row",IF(COUNTIF(Costs!$A$5:$A$204,$D141)=0,"⚠ this cost line is not on the Costs tab",IF($F141&lt;=0,"⚠ value is missing",IF(AND($J141&lt;&gt;"",$J141&lt;TODAY(),$H141&gt;0),"⚠ past its completion date with "&amp;TEXT($H141,"#,##0")&amp;" still to invoice",""))))))</f>
        <v/>
      </c>
    </row>
    <row r="142">
      <c r="A142" s="16" t="n"/>
      <c r="B142" s="10" t="n"/>
      <c r="C142" s="10" t="n"/>
      <c r="D142" s="10" t="n"/>
      <c r="E142" s="10" t="n"/>
      <c r="F142" s="11" t="n"/>
      <c r="G142" s="12">
        <f>IF($A142="","",SUMIFS(Invoices!$F$5:$F$304,Invoices!$E$5:$E$304,$B142))</f>
        <v/>
      </c>
      <c r="H142" s="9">
        <f>IF($A142="","",$F142-$G142)</f>
        <v/>
      </c>
      <c r="I142" s="14">
        <f>IF($A142="","",IFERROR($G142/$F142,0))</f>
        <v/>
      </c>
      <c r="J142" s="16" t="n"/>
      <c r="K142" s="18">
        <f>IF($A142="","",IF($G142&gt;$F142,"⚠ over-invoiced by "&amp;TEXT($G142-$F142,"#,##0"),IF($G142=0,"signed, nothing invoiced yet",IF($H142&lt;=0,"fully invoiced","open — "&amp;TEXT($H142,"#,##0")&amp;" still to come"))))</f>
        <v/>
      </c>
      <c r="L142" s="15">
        <f>IF($A142="","",IF($B142="","⚠ needs a reference so invoices can be matched to it",IF(COUNTIF(Commitments!$B$5:$B$204,$B142)&gt;1,"⚠ this reference is used on more than one row",IF(COUNTIF(Costs!$A$5:$A$204,$D142)=0,"⚠ this cost line is not on the Costs tab",IF($F142&lt;=0,"⚠ value is missing",IF(AND($J142&lt;&gt;"",$J142&lt;TODAY(),$H142&gt;0),"⚠ past its completion date with "&amp;TEXT($H142,"#,##0")&amp;" still to invoice",""))))))</f>
        <v/>
      </c>
    </row>
    <row r="143">
      <c r="A143" s="16" t="n"/>
      <c r="B143" s="10" t="n"/>
      <c r="C143" s="10" t="n"/>
      <c r="D143" s="10" t="n"/>
      <c r="E143" s="10" t="n"/>
      <c r="F143" s="11" t="n"/>
      <c r="G143" s="12">
        <f>IF($A143="","",SUMIFS(Invoices!$F$5:$F$304,Invoices!$E$5:$E$304,$B143))</f>
        <v/>
      </c>
      <c r="H143" s="9">
        <f>IF($A143="","",$F143-$G143)</f>
        <v/>
      </c>
      <c r="I143" s="14">
        <f>IF($A143="","",IFERROR($G143/$F143,0))</f>
        <v/>
      </c>
      <c r="J143" s="16" t="n"/>
      <c r="K143" s="18">
        <f>IF($A143="","",IF($G143&gt;$F143,"⚠ over-invoiced by "&amp;TEXT($G143-$F143,"#,##0"),IF($G143=0,"signed, nothing invoiced yet",IF($H143&lt;=0,"fully invoiced","open — "&amp;TEXT($H143,"#,##0")&amp;" still to come"))))</f>
        <v/>
      </c>
      <c r="L143" s="15">
        <f>IF($A143="","",IF($B143="","⚠ needs a reference so invoices can be matched to it",IF(COUNTIF(Commitments!$B$5:$B$204,$B143)&gt;1,"⚠ this reference is used on more than one row",IF(COUNTIF(Costs!$A$5:$A$204,$D143)=0,"⚠ this cost line is not on the Costs tab",IF($F143&lt;=0,"⚠ value is missing",IF(AND($J143&lt;&gt;"",$J143&lt;TODAY(),$H143&gt;0),"⚠ past its completion date with "&amp;TEXT($H143,"#,##0")&amp;" still to invoice",""))))))</f>
        <v/>
      </c>
    </row>
    <row r="144">
      <c r="A144" s="16" t="n"/>
      <c r="B144" s="10" t="n"/>
      <c r="C144" s="10" t="n"/>
      <c r="D144" s="10" t="n"/>
      <c r="E144" s="10" t="n"/>
      <c r="F144" s="11" t="n"/>
      <c r="G144" s="12">
        <f>IF($A144="","",SUMIFS(Invoices!$F$5:$F$304,Invoices!$E$5:$E$304,$B144))</f>
        <v/>
      </c>
      <c r="H144" s="9">
        <f>IF($A144="","",$F144-$G144)</f>
        <v/>
      </c>
      <c r="I144" s="14">
        <f>IF($A144="","",IFERROR($G144/$F144,0))</f>
        <v/>
      </c>
      <c r="J144" s="16" t="n"/>
      <c r="K144" s="18">
        <f>IF($A144="","",IF($G144&gt;$F144,"⚠ over-invoiced by "&amp;TEXT($G144-$F144,"#,##0"),IF($G144=0,"signed, nothing invoiced yet",IF($H144&lt;=0,"fully invoiced","open — "&amp;TEXT($H144,"#,##0")&amp;" still to come"))))</f>
        <v/>
      </c>
      <c r="L144" s="15">
        <f>IF($A144="","",IF($B144="","⚠ needs a reference so invoices can be matched to it",IF(COUNTIF(Commitments!$B$5:$B$204,$B144)&gt;1,"⚠ this reference is used on more than one row",IF(COUNTIF(Costs!$A$5:$A$204,$D144)=0,"⚠ this cost line is not on the Costs tab",IF($F144&lt;=0,"⚠ value is missing",IF(AND($J144&lt;&gt;"",$J144&lt;TODAY(),$H144&gt;0),"⚠ past its completion date with "&amp;TEXT($H144,"#,##0")&amp;" still to invoice",""))))))</f>
        <v/>
      </c>
    </row>
    <row r="145">
      <c r="A145" s="16" t="n"/>
      <c r="B145" s="10" t="n"/>
      <c r="C145" s="10" t="n"/>
      <c r="D145" s="10" t="n"/>
      <c r="E145" s="10" t="n"/>
      <c r="F145" s="11" t="n"/>
      <c r="G145" s="12">
        <f>IF($A145="","",SUMIFS(Invoices!$F$5:$F$304,Invoices!$E$5:$E$304,$B145))</f>
        <v/>
      </c>
      <c r="H145" s="9">
        <f>IF($A145="","",$F145-$G145)</f>
        <v/>
      </c>
      <c r="I145" s="14">
        <f>IF($A145="","",IFERROR($G145/$F145,0))</f>
        <v/>
      </c>
      <c r="J145" s="16" t="n"/>
      <c r="K145" s="18">
        <f>IF($A145="","",IF($G145&gt;$F145,"⚠ over-invoiced by "&amp;TEXT($G145-$F145,"#,##0"),IF($G145=0,"signed, nothing invoiced yet",IF($H145&lt;=0,"fully invoiced","open — "&amp;TEXT($H145,"#,##0")&amp;" still to come"))))</f>
        <v/>
      </c>
      <c r="L145" s="15">
        <f>IF($A145="","",IF($B145="","⚠ needs a reference so invoices can be matched to it",IF(COUNTIF(Commitments!$B$5:$B$204,$B145)&gt;1,"⚠ this reference is used on more than one row",IF(COUNTIF(Costs!$A$5:$A$204,$D145)=0,"⚠ this cost line is not on the Costs tab",IF($F145&lt;=0,"⚠ value is missing",IF(AND($J145&lt;&gt;"",$J145&lt;TODAY(),$H145&gt;0),"⚠ past its completion date with "&amp;TEXT($H145,"#,##0")&amp;" still to invoice",""))))))</f>
        <v/>
      </c>
    </row>
    <row r="146">
      <c r="A146" s="16" t="n"/>
      <c r="B146" s="10" t="n"/>
      <c r="C146" s="10" t="n"/>
      <c r="D146" s="10" t="n"/>
      <c r="E146" s="10" t="n"/>
      <c r="F146" s="11" t="n"/>
      <c r="G146" s="12">
        <f>IF($A146="","",SUMIFS(Invoices!$F$5:$F$304,Invoices!$E$5:$E$304,$B146))</f>
        <v/>
      </c>
      <c r="H146" s="9">
        <f>IF($A146="","",$F146-$G146)</f>
        <v/>
      </c>
      <c r="I146" s="14">
        <f>IF($A146="","",IFERROR($G146/$F146,0))</f>
        <v/>
      </c>
      <c r="J146" s="16" t="n"/>
      <c r="K146" s="18">
        <f>IF($A146="","",IF($G146&gt;$F146,"⚠ over-invoiced by "&amp;TEXT($G146-$F146,"#,##0"),IF($G146=0,"signed, nothing invoiced yet",IF($H146&lt;=0,"fully invoiced","open — "&amp;TEXT($H146,"#,##0")&amp;" still to come"))))</f>
        <v/>
      </c>
      <c r="L146" s="15">
        <f>IF($A146="","",IF($B146="","⚠ needs a reference so invoices can be matched to it",IF(COUNTIF(Commitments!$B$5:$B$204,$B146)&gt;1,"⚠ this reference is used on more than one row",IF(COUNTIF(Costs!$A$5:$A$204,$D146)=0,"⚠ this cost line is not on the Costs tab",IF($F146&lt;=0,"⚠ value is missing",IF(AND($J146&lt;&gt;"",$J146&lt;TODAY(),$H146&gt;0),"⚠ past its completion date with "&amp;TEXT($H146,"#,##0")&amp;" still to invoice",""))))))</f>
        <v/>
      </c>
    </row>
    <row r="147">
      <c r="A147" s="16" t="n"/>
      <c r="B147" s="10" t="n"/>
      <c r="C147" s="10" t="n"/>
      <c r="D147" s="10" t="n"/>
      <c r="E147" s="10" t="n"/>
      <c r="F147" s="11" t="n"/>
      <c r="G147" s="12">
        <f>IF($A147="","",SUMIFS(Invoices!$F$5:$F$304,Invoices!$E$5:$E$304,$B147))</f>
        <v/>
      </c>
      <c r="H147" s="9">
        <f>IF($A147="","",$F147-$G147)</f>
        <v/>
      </c>
      <c r="I147" s="14">
        <f>IF($A147="","",IFERROR($G147/$F147,0))</f>
        <v/>
      </c>
      <c r="J147" s="16" t="n"/>
      <c r="K147" s="18">
        <f>IF($A147="","",IF($G147&gt;$F147,"⚠ over-invoiced by "&amp;TEXT($G147-$F147,"#,##0"),IF($G147=0,"signed, nothing invoiced yet",IF($H147&lt;=0,"fully invoiced","open — "&amp;TEXT($H147,"#,##0")&amp;" still to come"))))</f>
        <v/>
      </c>
      <c r="L147" s="15">
        <f>IF($A147="","",IF($B147="","⚠ needs a reference so invoices can be matched to it",IF(COUNTIF(Commitments!$B$5:$B$204,$B147)&gt;1,"⚠ this reference is used on more than one row",IF(COUNTIF(Costs!$A$5:$A$204,$D147)=0,"⚠ this cost line is not on the Costs tab",IF($F147&lt;=0,"⚠ value is missing",IF(AND($J147&lt;&gt;"",$J147&lt;TODAY(),$H147&gt;0),"⚠ past its completion date with "&amp;TEXT($H147,"#,##0")&amp;" still to invoice",""))))))</f>
        <v/>
      </c>
    </row>
    <row r="148">
      <c r="A148" s="16" t="n"/>
      <c r="B148" s="10" t="n"/>
      <c r="C148" s="10" t="n"/>
      <c r="D148" s="10" t="n"/>
      <c r="E148" s="10" t="n"/>
      <c r="F148" s="11" t="n"/>
      <c r="G148" s="12">
        <f>IF($A148="","",SUMIFS(Invoices!$F$5:$F$304,Invoices!$E$5:$E$304,$B148))</f>
        <v/>
      </c>
      <c r="H148" s="9">
        <f>IF($A148="","",$F148-$G148)</f>
        <v/>
      </c>
      <c r="I148" s="14">
        <f>IF($A148="","",IFERROR($G148/$F148,0))</f>
        <v/>
      </c>
      <c r="J148" s="16" t="n"/>
      <c r="K148" s="18">
        <f>IF($A148="","",IF($G148&gt;$F148,"⚠ over-invoiced by "&amp;TEXT($G148-$F148,"#,##0"),IF($G148=0,"signed, nothing invoiced yet",IF($H148&lt;=0,"fully invoiced","open — "&amp;TEXT($H148,"#,##0")&amp;" still to come"))))</f>
        <v/>
      </c>
      <c r="L148" s="15">
        <f>IF($A148="","",IF($B148="","⚠ needs a reference so invoices can be matched to it",IF(COUNTIF(Commitments!$B$5:$B$204,$B148)&gt;1,"⚠ this reference is used on more than one row",IF(COUNTIF(Costs!$A$5:$A$204,$D148)=0,"⚠ this cost line is not on the Costs tab",IF($F148&lt;=0,"⚠ value is missing",IF(AND($J148&lt;&gt;"",$J148&lt;TODAY(),$H148&gt;0),"⚠ past its completion date with "&amp;TEXT($H148,"#,##0")&amp;" still to invoice",""))))))</f>
        <v/>
      </c>
    </row>
    <row r="149">
      <c r="A149" s="16" t="n"/>
      <c r="B149" s="10" t="n"/>
      <c r="C149" s="10" t="n"/>
      <c r="D149" s="10" t="n"/>
      <c r="E149" s="10" t="n"/>
      <c r="F149" s="11" t="n"/>
      <c r="G149" s="12">
        <f>IF($A149="","",SUMIFS(Invoices!$F$5:$F$304,Invoices!$E$5:$E$304,$B149))</f>
        <v/>
      </c>
      <c r="H149" s="9">
        <f>IF($A149="","",$F149-$G149)</f>
        <v/>
      </c>
      <c r="I149" s="14">
        <f>IF($A149="","",IFERROR($G149/$F149,0))</f>
        <v/>
      </c>
      <c r="J149" s="16" t="n"/>
      <c r="K149" s="18">
        <f>IF($A149="","",IF($G149&gt;$F149,"⚠ over-invoiced by "&amp;TEXT($G149-$F149,"#,##0"),IF($G149=0,"signed, nothing invoiced yet",IF($H149&lt;=0,"fully invoiced","open — "&amp;TEXT($H149,"#,##0")&amp;" still to come"))))</f>
        <v/>
      </c>
      <c r="L149" s="15">
        <f>IF($A149="","",IF($B149="","⚠ needs a reference so invoices can be matched to it",IF(COUNTIF(Commitments!$B$5:$B$204,$B149)&gt;1,"⚠ this reference is used on more than one row",IF(COUNTIF(Costs!$A$5:$A$204,$D149)=0,"⚠ this cost line is not on the Costs tab",IF($F149&lt;=0,"⚠ value is missing",IF(AND($J149&lt;&gt;"",$J149&lt;TODAY(),$H149&gt;0),"⚠ past its completion date with "&amp;TEXT($H149,"#,##0")&amp;" still to invoice",""))))))</f>
        <v/>
      </c>
    </row>
    <row r="150">
      <c r="A150" s="16" t="n"/>
      <c r="B150" s="10" t="n"/>
      <c r="C150" s="10" t="n"/>
      <c r="D150" s="10" t="n"/>
      <c r="E150" s="10" t="n"/>
      <c r="F150" s="11" t="n"/>
      <c r="G150" s="12">
        <f>IF($A150="","",SUMIFS(Invoices!$F$5:$F$304,Invoices!$E$5:$E$304,$B150))</f>
        <v/>
      </c>
      <c r="H150" s="9">
        <f>IF($A150="","",$F150-$G150)</f>
        <v/>
      </c>
      <c r="I150" s="14">
        <f>IF($A150="","",IFERROR($G150/$F150,0))</f>
        <v/>
      </c>
      <c r="J150" s="16" t="n"/>
      <c r="K150" s="18">
        <f>IF($A150="","",IF($G150&gt;$F150,"⚠ over-invoiced by "&amp;TEXT($G150-$F150,"#,##0"),IF($G150=0,"signed, nothing invoiced yet",IF($H150&lt;=0,"fully invoiced","open — "&amp;TEXT($H150,"#,##0")&amp;" still to come"))))</f>
        <v/>
      </c>
      <c r="L150" s="15">
        <f>IF($A150="","",IF($B150="","⚠ needs a reference so invoices can be matched to it",IF(COUNTIF(Commitments!$B$5:$B$204,$B150)&gt;1,"⚠ this reference is used on more than one row",IF(COUNTIF(Costs!$A$5:$A$204,$D150)=0,"⚠ this cost line is not on the Costs tab",IF($F150&lt;=0,"⚠ value is missing",IF(AND($J150&lt;&gt;"",$J150&lt;TODAY(),$H150&gt;0),"⚠ past its completion date with "&amp;TEXT($H150,"#,##0")&amp;" still to invoice",""))))))</f>
        <v/>
      </c>
    </row>
    <row r="151">
      <c r="A151" s="16" t="n"/>
      <c r="B151" s="10" t="n"/>
      <c r="C151" s="10" t="n"/>
      <c r="D151" s="10" t="n"/>
      <c r="E151" s="10" t="n"/>
      <c r="F151" s="11" t="n"/>
      <c r="G151" s="12">
        <f>IF($A151="","",SUMIFS(Invoices!$F$5:$F$304,Invoices!$E$5:$E$304,$B151))</f>
        <v/>
      </c>
      <c r="H151" s="9">
        <f>IF($A151="","",$F151-$G151)</f>
        <v/>
      </c>
      <c r="I151" s="14">
        <f>IF($A151="","",IFERROR($G151/$F151,0))</f>
        <v/>
      </c>
      <c r="J151" s="16" t="n"/>
      <c r="K151" s="18">
        <f>IF($A151="","",IF($G151&gt;$F151,"⚠ over-invoiced by "&amp;TEXT($G151-$F151,"#,##0"),IF($G151=0,"signed, nothing invoiced yet",IF($H151&lt;=0,"fully invoiced","open — "&amp;TEXT($H151,"#,##0")&amp;" still to come"))))</f>
        <v/>
      </c>
      <c r="L151" s="15">
        <f>IF($A151="","",IF($B151="","⚠ needs a reference so invoices can be matched to it",IF(COUNTIF(Commitments!$B$5:$B$204,$B151)&gt;1,"⚠ this reference is used on more than one row",IF(COUNTIF(Costs!$A$5:$A$204,$D151)=0,"⚠ this cost line is not on the Costs tab",IF($F151&lt;=0,"⚠ value is missing",IF(AND($J151&lt;&gt;"",$J151&lt;TODAY(),$H151&gt;0),"⚠ past its completion date with "&amp;TEXT($H151,"#,##0")&amp;" still to invoice",""))))))</f>
        <v/>
      </c>
    </row>
    <row r="152">
      <c r="A152" s="16" t="n"/>
      <c r="B152" s="10" t="n"/>
      <c r="C152" s="10" t="n"/>
      <c r="D152" s="10" t="n"/>
      <c r="E152" s="10" t="n"/>
      <c r="F152" s="11" t="n"/>
      <c r="G152" s="12">
        <f>IF($A152="","",SUMIFS(Invoices!$F$5:$F$304,Invoices!$E$5:$E$304,$B152))</f>
        <v/>
      </c>
      <c r="H152" s="9">
        <f>IF($A152="","",$F152-$G152)</f>
        <v/>
      </c>
      <c r="I152" s="14">
        <f>IF($A152="","",IFERROR($G152/$F152,0))</f>
        <v/>
      </c>
      <c r="J152" s="16" t="n"/>
      <c r="K152" s="18">
        <f>IF($A152="","",IF($G152&gt;$F152,"⚠ over-invoiced by "&amp;TEXT($G152-$F152,"#,##0"),IF($G152=0,"signed, nothing invoiced yet",IF($H152&lt;=0,"fully invoiced","open — "&amp;TEXT($H152,"#,##0")&amp;" still to come"))))</f>
        <v/>
      </c>
      <c r="L152" s="15">
        <f>IF($A152="","",IF($B152="","⚠ needs a reference so invoices can be matched to it",IF(COUNTIF(Commitments!$B$5:$B$204,$B152)&gt;1,"⚠ this reference is used on more than one row",IF(COUNTIF(Costs!$A$5:$A$204,$D152)=0,"⚠ this cost line is not on the Costs tab",IF($F152&lt;=0,"⚠ value is missing",IF(AND($J152&lt;&gt;"",$J152&lt;TODAY(),$H152&gt;0),"⚠ past its completion date with "&amp;TEXT($H152,"#,##0")&amp;" still to invoice",""))))))</f>
        <v/>
      </c>
    </row>
    <row r="153">
      <c r="A153" s="16" t="n"/>
      <c r="B153" s="10" t="n"/>
      <c r="C153" s="10" t="n"/>
      <c r="D153" s="10" t="n"/>
      <c r="E153" s="10" t="n"/>
      <c r="F153" s="11" t="n"/>
      <c r="G153" s="12">
        <f>IF($A153="","",SUMIFS(Invoices!$F$5:$F$304,Invoices!$E$5:$E$304,$B153))</f>
        <v/>
      </c>
      <c r="H153" s="9">
        <f>IF($A153="","",$F153-$G153)</f>
        <v/>
      </c>
      <c r="I153" s="14">
        <f>IF($A153="","",IFERROR($G153/$F153,0))</f>
        <v/>
      </c>
      <c r="J153" s="16" t="n"/>
      <c r="K153" s="18">
        <f>IF($A153="","",IF($G153&gt;$F153,"⚠ over-invoiced by "&amp;TEXT($G153-$F153,"#,##0"),IF($G153=0,"signed, nothing invoiced yet",IF($H153&lt;=0,"fully invoiced","open — "&amp;TEXT($H153,"#,##0")&amp;" still to come"))))</f>
        <v/>
      </c>
      <c r="L153" s="15">
        <f>IF($A153="","",IF($B153="","⚠ needs a reference so invoices can be matched to it",IF(COUNTIF(Commitments!$B$5:$B$204,$B153)&gt;1,"⚠ this reference is used on more than one row",IF(COUNTIF(Costs!$A$5:$A$204,$D153)=0,"⚠ this cost line is not on the Costs tab",IF($F153&lt;=0,"⚠ value is missing",IF(AND($J153&lt;&gt;"",$J153&lt;TODAY(),$H153&gt;0),"⚠ past its completion date with "&amp;TEXT($H153,"#,##0")&amp;" still to invoice",""))))))</f>
        <v/>
      </c>
    </row>
    <row r="154">
      <c r="A154" s="16" t="n"/>
      <c r="B154" s="10" t="n"/>
      <c r="C154" s="10" t="n"/>
      <c r="D154" s="10" t="n"/>
      <c r="E154" s="10" t="n"/>
      <c r="F154" s="11" t="n"/>
      <c r="G154" s="12">
        <f>IF($A154="","",SUMIFS(Invoices!$F$5:$F$304,Invoices!$E$5:$E$304,$B154))</f>
        <v/>
      </c>
      <c r="H154" s="9">
        <f>IF($A154="","",$F154-$G154)</f>
        <v/>
      </c>
      <c r="I154" s="14">
        <f>IF($A154="","",IFERROR($G154/$F154,0))</f>
        <v/>
      </c>
      <c r="J154" s="16" t="n"/>
      <c r="K154" s="18">
        <f>IF($A154="","",IF($G154&gt;$F154,"⚠ over-invoiced by "&amp;TEXT($G154-$F154,"#,##0"),IF($G154=0,"signed, nothing invoiced yet",IF($H154&lt;=0,"fully invoiced","open — "&amp;TEXT($H154,"#,##0")&amp;" still to come"))))</f>
        <v/>
      </c>
      <c r="L154" s="15">
        <f>IF($A154="","",IF($B154="","⚠ needs a reference so invoices can be matched to it",IF(COUNTIF(Commitments!$B$5:$B$204,$B154)&gt;1,"⚠ this reference is used on more than one row",IF(COUNTIF(Costs!$A$5:$A$204,$D154)=0,"⚠ this cost line is not on the Costs tab",IF($F154&lt;=0,"⚠ value is missing",IF(AND($J154&lt;&gt;"",$J154&lt;TODAY(),$H154&gt;0),"⚠ past its completion date with "&amp;TEXT($H154,"#,##0")&amp;" still to invoice",""))))))</f>
        <v/>
      </c>
    </row>
    <row r="155">
      <c r="A155" s="16" t="n"/>
      <c r="B155" s="10" t="n"/>
      <c r="C155" s="10" t="n"/>
      <c r="D155" s="10" t="n"/>
      <c r="E155" s="10" t="n"/>
      <c r="F155" s="11" t="n"/>
      <c r="G155" s="12">
        <f>IF($A155="","",SUMIFS(Invoices!$F$5:$F$304,Invoices!$E$5:$E$304,$B155))</f>
        <v/>
      </c>
      <c r="H155" s="9">
        <f>IF($A155="","",$F155-$G155)</f>
        <v/>
      </c>
      <c r="I155" s="14">
        <f>IF($A155="","",IFERROR($G155/$F155,0))</f>
        <v/>
      </c>
      <c r="J155" s="16" t="n"/>
      <c r="K155" s="18">
        <f>IF($A155="","",IF($G155&gt;$F155,"⚠ over-invoiced by "&amp;TEXT($G155-$F155,"#,##0"),IF($G155=0,"signed, nothing invoiced yet",IF($H155&lt;=0,"fully invoiced","open — "&amp;TEXT($H155,"#,##0")&amp;" still to come"))))</f>
        <v/>
      </c>
      <c r="L155" s="15">
        <f>IF($A155="","",IF($B155="","⚠ needs a reference so invoices can be matched to it",IF(COUNTIF(Commitments!$B$5:$B$204,$B155)&gt;1,"⚠ this reference is used on more than one row",IF(COUNTIF(Costs!$A$5:$A$204,$D155)=0,"⚠ this cost line is not on the Costs tab",IF($F155&lt;=0,"⚠ value is missing",IF(AND($J155&lt;&gt;"",$J155&lt;TODAY(),$H155&gt;0),"⚠ past its completion date with "&amp;TEXT($H155,"#,##0")&amp;" still to invoice",""))))))</f>
        <v/>
      </c>
    </row>
    <row r="156">
      <c r="A156" s="16" t="n"/>
      <c r="B156" s="10" t="n"/>
      <c r="C156" s="10" t="n"/>
      <c r="D156" s="10" t="n"/>
      <c r="E156" s="10" t="n"/>
      <c r="F156" s="11" t="n"/>
      <c r="G156" s="12">
        <f>IF($A156="","",SUMIFS(Invoices!$F$5:$F$304,Invoices!$E$5:$E$304,$B156))</f>
        <v/>
      </c>
      <c r="H156" s="9">
        <f>IF($A156="","",$F156-$G156)</f>
        <v/>
      </c>
      <c r="I156" s="14">
        <f>IF($A156="","",IFERROR($G156/$F156,0))</f>
        <v/>
      </c>
      <c r="J156" s="16" t="n"/>
      <c r="K156" s="18">
        <f>IF($A156="","",IF($G156&gt;$F156,"⚠ over-invoiced by "&amp;TEXT($G156-$F156,"#,##0"),IF($G156=0,"signed, nothing invoiced yet",IF($H156&lt;=0,"fully invoiced","open — "&amp;TEXT($H156,"#,##0")&amp;" still to come"))))</f>
        <v/>
      </c>
      <c r="L156" s="15">
        <f>IF($A156="","",IF($B156="","⚠ needs a reference so invoices can be matched to it",IF(COUNTIF(Commitments!$B$5:$B$204,$B156)&gt;1,"⚠ this reference is used on more than one row",IF(COUNTIF(Costs!$A$5:$A$204,$D156)=0,"⚠ this cost line is not on the Costs tab",IF($F156&lt;=0,"⚠ value is missing",IF(AND($J156&lt;&gt;"",$J156&lt;TODAY(),$H156&gt;0),"⚠ past its completion date with "&amp;TEXT($H156,"#,##0")&amp;" still to invoice",""))))))</f>
        <v/>
      </c>
    </row>
    <row r="157">
      <c r="A157" s="16" t="n"/>
      <c r="B157" s="10" t="n"/>
      <c r="C157" s="10" t="n"/>
      <c r="D157" s="10" t="n"/>
      <c r="E157" s="10" t="n"/>
      <c r="F157" s="11" t="n"/>
      <c r="G157" s="12">
        <f>IF($A157="","",SUMIFS(Invoices!$F$5:$F$304,Invoices!$E$5:$E$304,$B157))</f>
        <v/>
      </c>
      <c r="H157" s="9">
        <f>IF($A157="","",$F157-$G157)</f>
        <v/>
      </c>
      <c r="I157" s="14">
        <f>IF($A157="","",IFERROR($G157/$F157,0))</f>
        <v/>
      </c>
      <c r="J157" s="16" t="n"/>
      <c r="K157" s="18">
        <f>IF($A157="","",IF($G157&gt;$F157,"⚠ over-invoiced by "&amp;TEXT($G157-$F157,"#,##0"),IF($G157=0,"signed, nothing invoiced yet",IF($H157&lt;=0,"fully invoiced","open — "&amp;TEXT($H157,"#,##0")&amp;" still to come"))))</f>
        <v/>
      </c>
      <c r="L157" s="15">
        <f>IF($A157="","",IF($B157="","⚠ needs a reference so invoices can be matched to it",IF(COUNTIF(Commitments!$B$5:$B$204,$B157)&gt;1,"⚠ this reference is used on more than one row",IF(COUNTIF(Costs!$A$5:$A$204,$D157)=0,"⚠ this cost line is not on the Costs tab",IF($F157&lt;=0,"⚠ value is missing",IF(AND($J157&lt;&gt;"",$J157&lt;TODAY(),$H157&gt;0),"⚠ past its completion date with "&amp;TEXT($H157,"#,##0")&amp;" still to invoice",""))))))</f>
        <v/>
      </c>
    </row>
    <row r="158">
      <c r="A158" s="16" t="n"/>
      <c r="B158" s="10" t="n"/>
      <c r="C158" s="10" t="n"/>
      <c r="D158" s="10" t="n"/>
      <c r="E158" s="10" t="n"/>
      <c r="F158" s="11" t="n"/>
      <c r="G158" s="12">
        <f>IF($A158="","",SUMIFS(Invoices!$F$5:$F$304,Invoices!$E$5:$E$304,$B158))</f>
        <v/>
      </c>
      <c r="H158" s="9">
        <f>IF($A158="","",$F158-$G158)</f>
        <v/>
      </c>
      <c r="I158" s="14">
        <f>IF($A158="","",IFERROR($G158/$F158,0))</f>
        <v/>
      </c>
      <c r="J158" s="16" t="n"/>
      <c r="K158" s="18">
        <f>IF($A158="","",IF($G158&gt;$F158,"⚠ over-invoiced by "&amp;TEXT($G158-$F158,"#,##0"),IF($G158=0,"signed, nothing invoiced yet",IF($H158&lt;=0,"fully invoiced","open — "&amp;TEXT($H158,"#,##0")&amp;" still to come"))))</f>
        <v/>
      </c>
      <c r="L158" s="15">
        <f>IF($A158="","",IF($B158="","⚠ needs a reference so invoices can be matched to it",IF(COUNTIF(Commitments!$B$5:$B$204,$B158)&gt;1,"⚠ this reference is used on more than one row",IF(COUNTIF(Costs!$A$5:$A$204,$D158)=0,"⚠ this cost line is not on the Costs tab",IF($F158&lt;=0,"⚠ value is missing",IF(AND($J158&lt;&gt;"",$J158&lt;TODAY(),$H158&gt;0),"⚠ past its completion date with "&amp;TEXT($H158,"#,##0")&amp;" still to invoice",""))))))</f>
        <v/>
      </c>
    </row>
    <row r="159">
      <c r="A159" s="16" t="n"/>
      <c r="B159" s="10" t="n"/>
      <c r="C159" s="10" t="n"/>
      <c r="D159" s="10" t="n"/>
      <c r="E159" s="10" t="n"/>
      <c r="F159" s="11" t="n"/>
      <c r="G159" s="12">
        <f>IF($A159="","",SUMIFS(Invoices!$F$5:$F$304,Invoices!$E$5:$E$304,$B159))</f>
        <v/>
      </c>
      <c r="H159" s="9">
        <f>IF($A159="","",$F159-$G159)</f>
        <v/>
      </c>
      <c r="I159" s="14">
        <f>IF($A159="","",IFERROR($G159/$F159,0))</f>
        <v/>
      </c>
      <c r="J159" s="16" t="n"/>
      <c r="K159" s="18">
        <f>IF($A159="","",IF($G159&gt;$F159,"⚠ over-invoiced by "&amp;TEXT($G159-$F159,"#,##0"),IF($G159=0,"signed, nothing invoiced yet",IF($H159&lt;=0,"fully invoiced","open — "&amp;TEXT($H159,"#,##0")&amp;" still to come"))))</f>
        <v/>
      </c>
      <c r="L159" s="15">
        <f>IF($A159="","",IF($B159="","⚠ needs a reference so invoices can be matched to it",IF(COUNTIF(Commitments!$B$5:$B$204,$B159)&gt;1,"⚠ this reference is used on more than one row",IF(COUNTIF(Costs!$A$5:$A$204,$D159)=0,"⚠ this cost line is not on the Costs tab",IF($F159&lt;=0,"⚠ value is missing",IF(AND($J159&lt;&gt;"",$J159&lt;TODAY(),$H159&gt;0),"⚠ past its completion date with "&amp;TEXT($H159,"#,##0")&amp;" still to invoice",""))))))</f>
        <v/>
      </c>
    </row>
    <row r="160">
      <c r="A160" s="16" t="n"/>
      <c r="B160" s="10" t="n"/>
      <c r="C160" s="10" t="n"/>
      <c r="D160" s="10" t="n"/>
      <c r="E160" s="10" t="n"/>
      <c r="F160" s="11" t="n"/>
      <c r="G160" s="12">
        <f>IF($A160="","",SUMIFS(Invoices!$F$5:$F$304,Invoices!$E$5:$E$304,$B160))</f>
        <v/>
      </c>
      <c r="H160" s="9">
        <f>IF($A160="","",$F160-$G160)</f>
        <v/>
      </c>
      <c r="I160" s="14">
        <f>IF($A160="","",IFERROR($G160/$F160,0))</f>
        <v/>
      </c>
      <c r="J160" s="16" t="n"/>
      <c r="K160" s="18">
        <f>IF($A160="","",IF($G160&gt;$F160,"⚠ over-invoiced by "&amp;TEXT($G160-$F160,"#,##0"),IF($G160=0,"signed, nothing invoiced yet",IF($H160&lt;=0,"fully invoiced","open — "&amp;TEXT($H160,"#,##0")&amp;" still to come"))))</f>
        <v/>
      </c>
      <c r="L160" s="15">
        <f>IF($A160="","",IF($B160="","⚠ needs a reference so invoices can be matched to it",IF(COUNTIF(Commitments!$B$5:$B$204,$B160)&gt;1,"⚠ this reference is used on more than one row",IF(COUNTIF(Costs!$A$5:$A$204,$D160)=0,"⚠ this cost line is not on the Costs tab",IF($F160&lt;=0,"⚠ value is missing",IF(AND($J160&lt;&gt;"",$J160&lt;TODAY(),$H160&gt;0),"⚠ past its completion date with "&amp;TEXT($H160,"#,##0")&amp;" still to invoice",""))))))</f>
        <v/>
      </c>
    </row>
    <row r="161">
      <c r="A161" s="16" t="n"/>
      <c r="B161" s="10" t="n"/>
      <c r="C161" s="10" t="n"/>
      <c r="D161" s="10" t="n"/>
      <c r="E161" s="10" t="n"/>
      <c r="F161" s="11" t="n"/>
      <c r="G161" s="12">
        <f>IF($A161="","",SUMIFS(Invoices!$F$5:$F$304,Invoices!$E$5:$E$304,$B161))</f>
        <v/>
      </c>
      <c r="H161" s="9">
        <f>IF($A161="","",$F161-$G161)</f>
        <v/>
      </c>
      <c r="I161" s="14">
        <f>IF($A161="","",IFERROR($G161/$F161,0))</f>
        <v/>
      </c>
      <c r="J161" s="16" t="n"/>
      <c r="K161" s="18">
        <f>IF($A161="","",IF($G161&gt;$F161,"⚠ over-invoiced by "&amp;TEXT($G161-$F161,"#,##0"),IF($G161=0,"signed, nothing invoiced yet",IF($H161&lt;=0,"fully invoiced","open — "&amp;TEXT($H161,"#,##0")&amp;" still to come"))))</f>
        <v/>
      </c>
      <c r="L161" s="15">
        <f>IF($A161="","",IF($B161="","⚠ needs a reference so invoices can be matched to it",IF(COUNTIF(Commitments!$B$5:$B$204,$B161)&gt;1,"⚠ this reference is used on more than one row",IF(COUNTIF(Costs!$A$5:$A$204,$D161)=0,"⚠ this cost line is not on the Costs tab",IF($F161&lt;=0,"⚠ value is missing",IF(AND($J161&lt;&gt;"",$J161&lt;TODAY(),$H161&gt;0),"⚠ past its completion date with "&amp;TEXT($H161,"#,##0")&amp;" still to invoice",""))))))</f>
        <v/>
      </c>
    </row>
    <row r="162">
      <c r="A162" s="16" t="n"/>
      <c r="B162" s="10" t="n"/>
      <c r="C162" s="10" t="n"/>
      <c r="D162" s="10" t="n"/>
      <c r="E162" s="10" t="n"/>
      <c r="F162" s="11" t="n"/>
      <c r="G162" s="12">
        <f>IF($A162="","",SUMIFS(Invoices!$F$5:$F$304,Invoices!$E$5:$E$304,$B162))</f>
        <v/>
      </c>
      <c r="H162" s="9">
        <f>IF($A162="","",$F162-$G162)</f>
        <v/>
      </c>
      <c r="I162" s="14">
        <f>IF($A162="","",IFERROR($G162/$F162,0))</f>
        <v/>
      </c>
      <c r="J162" s="16" t="n"/>
      <c r="K162" s="18">
        <f>IF($A162="","",IF($G162&gt;$F162,"⚠ over-invoiced by "&amp;TEXT($G162-$F162,"#,##0"),IF($G162=0,"signed, nothing invoiced yet",IF($H162&lt;=0,"fully invoiced","open — "&amp;TEXT($H162,"#,##0")&amp;" still to come"))))</f>
        <v/>
      </c>
      <c r="L162" s="15">
        <f>IF($A162="","",IF($B162="","⚠ needs a reference so invoices can be matched to it",IF(COUNTIF(Commitments!$B$5:$B$204,$B162)&gt;1,"⚠ this reference is used on more than one row",IF(COUNTIF(Costs!$A$5:$A$204,$D162)=0,"⚠ this cost line is not on the Costs tab",IF($F162&lt;=0,"⚠ value is missing",IF(AND($J162&lt;&gt;"",$J162&lt;TODAY(),$H162&gt;0),"⚠ past its completion date with "&amp;TEXT($H162,"#,##0")&amp;" still to invoice",""))))))</f>
        <v/>
      </c>
    </row>
    <row r="163">
      <c r="A163" s="16" t="n"/>
      <c r="B163" s="10" t="n"/>
      <c r="C163" s="10" t="n"/>
      <c r="D163" s="10" t="n"/>
      <c r="E163" s="10" t="n"/>
      <c r="F163" s="11" t="n"/>
      <c r="G163" s="12">
        <f>IF($A163="","",SUMIFS(Invoices!$F$5:$F$304,Invoices!$E$5:$E$304,$B163))</f>
        <v/>
      </c>
      <c r="H163" s="9">
        <f>IF($A163="","",$F163-$G163)</f>
        <v/>
      </c>
      <c r="I163" s="14">
        <f>IF($A163="","",IFERROR($G163/$F163,0))</f>
        <v/>
      </c>
      <c r="J163" s="16" t="n"/>
      <c r="K163" s="18">
        <f>IF($A163="","",IF($G163&gt;$F163,"⚠ over-invoiced by "&amp;TEXT($G163-$F163,"#,##0"),IF($G163=0,"signed, nothing invoiced yet",IF($H163&lt;=0,"fully invoiced","open — "&amp;TEXT($H163,"#,##0")&amp;" still to come"))))</f>
        <v/>
      </c>
      <c r="L163" s="15">
        <f>IF($A163="","",IF($B163="","⚠ needs a reference so invoices can be matched to it",IF(COUNTIF(Commitments!$B$5:$B$204,$B163)&gt;1,"⚠ this reference is used on more than one row",IF(COUNTIF(Costs!$A$5:$A$204,$D163)=0,"⚠ this cost line is not on the Costs tab",IF($F163&lt;=0,"⚠ value is missing",IF(AND($J163&lt;&gt;"",$J163&lt;TODAY(),$H163&gt;0),"⚠ past its completion date with "&amp;TEXT($H163,"#,##0")&amp;" still to invoice",""))))))</f>
        <v/>
      </c>
    </row>
    <row r="164">
      <c r="A164" s="16" t="n"/>
      <c r="B164" s="10" t="n"/>
      <c r="C164" s="10" t="n"/>
      <c r="D164" s="10" t="n"/>
      <c r="E164" s="10" t="n"/>
      <c r="F164" s="11" t="n"/>
      <c r="G164" s="12">
        <f>IF($A164="","",SUMIFS(Invoices!$F$5:$F$304,Invoices!$E$5:$E$304,$B164))</f>
        <v/>
      </c>
      <c r="H164" s="9">
        <f>IF($A164="","",$F164-$G164)</f>
        <v/>
      </c>
      <c r="I164" s="14">
        <f>IF($A164="","",IFERROR($G164/$F164,0))</f>
        <v/>
      </c>
      <c r="J164" s="16" t="n"/>
      <c r="K164" s="18">
        <f>IF($A164="","",IF($G164&gt;$F164,"⚠ over-invoiced by "&amp;TEXT($G164-$F164,"#,##0"),IF($G164=0,"signed, nothing invoiced yet",IF($H164&lt;=0,"fully invoiced","open — "&amp;TEXT($H164,"#,##0")&amp;" still to come"))))</f>
        <v/>
      </c>
      <c r="L164" s="15">
        <f>IF($A164="","",IF($B164="","⚠ needs a reference so invoices can be matched to it",IF(COUNTIF(Commitments!$B$5:$B$204,$B164)&gt;1,"⚠ this reference is used on more than one row",IF(COUNTIF(Costs!$A$5:$A$204,$D164)=0,"⚠ this cost line is not on the Costs tab",IF($F164&lt;=0,"⚠ value is missing",IF(AND($J164&lt;&gt;"",$J164&lt;TODAY(),$H164&gt;0),"⚠ past its completion date with "&amp;TEXT($H164,"#,##0")&amp;" still to invoice",""))))))</f>
        <v/>
      </c>
    </row>
    <row r="165">
      <c r="A165" s="16" t="n"/>
      <c r="B165" s="10" t="n"/>
      <c r="C165" s="10" t="n"/>
      <c r="D165" s="10" t="n"/>
      <c r="E165" s="10" t="n"/>
      <c r="F165" s="11" t="n"/>
      <c r="G165" s="12">
        <f>IF($A165="","",SUMIFS(Invoices!$F$5:$F$304,Invoices!$E$5:$E$304,$B165))</f>
        <v/>
      </c>
      <c r="H165" s="9">
        <f>IF($A165="","",$F165-$G165)</f>
        <v/>
      </c>
      <c r="I165" s="14">
        <f>IF($A165="","",IFERROR($G165/$F165,0))</f>
        <v/>
      </c>
      <c r="J165" s="16" t="n"/>
      <c r="K165" s="18">
        <f>IF($A165="","",IF($G165&gt;$F165,"⚠ over-invoiced by "&amp;TEXT($G165-$F165,"#,##0"),IF($G165=0,"signed, nothing invoiced yet",IF($H165&lt;=0,"fully invoiced","open — "&amp;TEXT($H165,"#,##0")&amp;" still to come"))))</f>
        <v/>
      </c>
      <c r="L165" s="15">
        <f>IF($A165="","",IF($B165="","⚠ needs a reference so invoices can be matched to it",IF(COUNTIF(Commitments!$B$5:$B$204,$B165)&gt;1,"⚠ this reference is used on more than one row",IF(COUNTIF(Costs!$A$5:$A$204,$D165)=0,"⚠ this cost line is not on the Costs tab",IF($F165&lt;=0,"⚠ value is missing",IF(AND($J165&lt;&gt;"",$J165&lt;TODAY(),$H165&gt;0),"⚠ past its completion date with "&amp;TEXT($H165,"#,##0")&amp;" still to invoice",""))))))</f>
        <v/>
      </c>
    </row>
    <row r="166">
      <c r="A166" s="16" t="n"/>
      <c r="B166" s="10" t="n"/>
      <c r="C166" s="10" t="n"/>
      <c r="D166" s="10" t="n"/>
      <c r="E166" s="10" t="n"/>
      <c r="F166" s="11" t="n"/>
      <c r="G166" s="12">
        <f>IF($A166="","",SUMIFS(Invoices!$F$5:$F$304,Invoices!$E$5:$E$304,$B166))</f>
        <v/>
      </c>
      <c r="H166" s="9">
        <f>IF($A166="","",$F166-$G166)</f>
        <v/>
      </c>
      <c r="I166" s="14">
        <f>IF($A166="","",IFERROR($G166/$F166,0))</f>
        <v/>
      </c>
      <c r="J166" s="16" t="n"/>
      <c r="K166" s="18">
        <f>IF($A166="","",IF($G166&gt;$F166,"⚠ over-invoiced by "&amp;TEXT($G166-$F166,"#,##0"),IF($G166=0,"signed, nothing invoiced yet",IF($H166&lt;=0,"fully invoiced","open — "&amp;TEXT($H166,"#,##0")&amp;" still to come"))))</f>
        <v/>
      </c>
      <c r="L166" s="15">
        <f>IF($A166="","",IF($B166="","⚠ needs a reference so invoices can be matched to it",IF(COUNTIF(Commitments!$B$5:$B$204,$B166)&gt;1,"⚠ this reference is used on more than one row",IF(COUNTIF(Costs!$A$5:$A$204,$D166)=0,"⚠ this cost line is not on the Costs tab",IF($F166&lt;=0,"⚠ value is missing",IF(AND($J166&lt;&gt;"",$J166&lt;TODAY(),$H166&gt;0),"⚠ past its completion date with "&amp;TEXT($H166,"#,##0")&amp;" still to invoice",""))))))</f>
        <v/>
      </c>
    </row>
    <row r="167">
      <c r="A167" s="16" t="n"/>
      <c r="B167" s="10" t="n"/>
      <c r="C167" s="10" t="n"/>
      <c r="D167" s="10" t="n"/>
      <c r="E167" s="10" t="n"/>
      <c r="F167" s="11" t="n"/>
      <c r="G167" s="12">
        <f>IF($A167="","",SUMIFS(Invoices!$F$5:$F$304,Invoices!$E$5:$E$304,$B167))</f>
        <v/>
      </c>
      <c r="H167" s="9">
        <f>IF($A167="","",$F167-$G167)</f>
        <v/>
      </c>
      <c r="I167" s="14">
        <f>IF($A167="","",IFERROR($G167/$F167,0))</f>
        <v/>
      </c>
      <c r="J167" s="16" t="n"/>
      <c r="K167" s="18">
        <f>IF($A167="","",IF($G167&gt;$F167,"⚠ over-invoiced by "&amp;TEXT($G167-$F167,"#,##0"),IF($G167=0,"signed, nothing invoiced yet",IF($H167&lt;=0,"fully invoiced","open — "&amp;TEXT($H167,"#,##0")&amp;" still to come"))))</f>
        <v/>
      </c>
      <c r="L167" s="15">
        <f>IF($A167="","",IF($B167="","⚠ needs a reference so invoices can be matched to it",IF(COUNTIF(Commitments!$B$5:$B$204,$B167)&gt;1,"⚠ this reference is used on more than one row",IF(COUNTIF(Costs!$A$5:$A$204,$D167)=0,"⚠ this cost line is not on the Costs tab",IF($F167&lt;=0,"⚠ value is missing",IF(AND($J167&lt;&gt;"",$J167&lt;TODAY(),$H167&gt;0),"⚠ past its completion date with "&amp;TEXT($H167,"#,##0")&amp;" still to invoice",""))))))</f>
        <v/>
      </c>
    </row>
    <row r="168">
      <c r="A168" s="16" t="n"/>
      <c r="B168" s="10" t="n"/>
      <c r="C168" s="10" t="n"/>
      <c r="D168" s="10" t="n"/>
      <c r="E168" s="10" t="n"/>
      <c r="F168" s="11" t="n"/>
      <c r="G168" s="12">
        <f>IF($A168="","",SUMIFS(Invoices!$F$5:$F$304,Invoices!$E$5:$E$304,$B168))</f>
        <v/>
      </c>
      <c r="H168" s="9">
        <f>IF($A168="","",$F168-$G168)</f>
        <v/>
      </c>
      <c r="I168" s="14">
        <f>IF($A168="","",IFERROR($G168/$F168,0))</f>
        <v/>
      </c>
      <c r="J168" s="16" t="n"/>
      <c r="K168" s="18">
        <f>IF($A168="","",IF($G168&gt;$F168,"⚠ over-invoiced by "&amp;TEXT($G168-$F168,"#,##0"),IF($G168=0,"signed, nothing invoiced yet",IF($H168&lt;=0,"fully invoiced","open — "&amp;TEXT($H168,"#,##0")&amp;" still to come"))))</f>
        <v/>
      </c>
      <c r="L168" s="15">
        <f>IF($A168="","",IF($B168="","⚠ needs a reference so invoices can be matched to it",IF(COUNTIF(Commitments!$B$5:$B$204,$B168)&gt;1,"⚠ this reference is used on more than one row",IF(COUNTIF(Costs!$A$5:$A$204,$D168)=0,"⚠ this cost line is not on the Costs tab",IF($F168&lt;=0,"⚠ value is missing",IF(AND($J168&lt;&gt;"",$J168&lt;TODAY(),$H168&gt;0),"⚠ past its completion date with "&amp;TEXT($H168,"#,##0")&amp;" still to invoice",""))))))</f>
        <v/>
      </c>
    </row>
    <row r="169">
      <c r="A169" s="16" t="n"/>
      <c r="B169" s="10" t="n"/>
      <c r="C169" s="10" t="n"/>
      <c r="D169" s="10" t="n"/>
      <c r="E169" s="10" t="n"/>
      <c r="F169" s="11" t="n"/>
      <c r="G169" s="12">
        <f>IF($A169="","",SUMIFS(Invoices!$F$5:$F$304,Invoices!$E$5:$E$304,$B169))</f>
        <v/>
      </c>
      <c r="H169" s="9">
        <f>IF($A169="","",$F169-$G169)</f>
        <v/>
      </c>
      <c r="I169" s="14">
        <f>IF($A169="","",IFERROR($G169/$F169,0))</f>
        <v/>
      </c>
      <c r="J169" s="16" t="n"/>
      <c r="K169" s="18">
        <f>IF($A169="","",IF($G169&gt;$F169,"⚠ over-invoiced by "&amp;TEXT($G169-$F169,"#,##0"),IF($G169=0,"signed, nothing invoiced yet",IF($H169&lt;=0,"fully invoiced","open — "&amp;TEXT($H169,"#,##0")&amp;" still to come"))))</f>
        <v/>
      </c>
      <c r="L169" s="15">
        <f>IF($A169="","",IF($B169="","⚠ needs a reference so invoices can be matched to it",IF(COUNTIF(Commitments!$B$5:$B$204,$B169)&gt;1,"⚠ this reference is used on more than one row",IF(COUNTIF(Costs!$A$5:$A$204,$D169)=0,"⚠ this cost line is not on the Costs tab",IF($F169&lt;=0,"⚠ value is missing",IF(AND($J169&lt;&gt;"",$J169&lt;TODAY(),$H169&gt;0),"⚠ past its completion date with "&amp;TEXT($H169,"#,##0")&amp;" still to invoice",""))))))</f>
        <v/>
      </c>
    </row>
    <row r="170">
      <c r="A170" s="16" t="n"/>
      <c r="B170" s="10" t="n"/>
      <c r="C170" s="10" t="n"/>
      <c r="D170" s="10" t="n"/>
      <c r="E170" s="10" t="n"/>
      <c r="F170" s="11" t="n"/>
      <c r="G170" s="12">
        <f>IF($A170="","",SUMIFS(Invoices!$F$5:$F$304,Invoices!$E$5:$E$304,$B170))</f>
        <v/>
      </c>
      <c r="H170" s="9">
        <f>IF($A170="","",$F170-$G170)</f>
        <v/>
      </c>
      <c r="I170" s="14">
        <f>IF($A170="","",IFERROR($G170/$F170,0))</f>
        <v/>
      </c>
      <c r="J170" s="16" t="n"/>
      <c r="K170" s="18">
        <f>IF($A170="","",IF($G170&gt;$F170,"⚠ over-invoiced by "&amp;TEXT($G170-$F170,"#,##0"),IF($G170=0,"signed, nothing invoiced yet",IF($H170&lt;=0,"fully invoiced","open — "&amp;TEXT($H170,"#,##0")&amp;" still to come"))))</f>
        <v/>
      </c>
      <c r="L170" s="15">
        <f>IF($A170="","",IF($B170="","⚠ needs a reference so invoices can be matched to it",IF(COUNTIF(Commitments!$B$5:$B$204,$B170)&gt;1,"⚠ this reference is used on more than one row",IF(COUNTIF(Costs!$A$5:$A$204,$D170)=0,"⚠ this cost line is not on the Costs tab",IF($F170&lt;=0,"⚠ value is missing",IF(AND($J170&lt;&gt;"",$J170&lt;TODAY(),$H170&gt;0),"⚠ past its completion date with "&amp;TEXT($H170,"#,##0")&amp;" still to invoice",""))))))</f>
        <v/>
      </c>
    </row>
    <row r="171">
      <c r="A171" s="16" t="n"/>
      <c r="B171" s="10" t="n"/>
      <c r="C171" s="10" t="n"/>
      <c r="D171" s="10" t="n"/>
      <c r="E171" s="10" t="n"/>
      <c r="F171" s="11" t="n"/>
      <c r="G171" s="12">
        <f>IF($A171="","",SUMIFS(Invoices!$F$5:$F$304,Invoices!$E$5:$E$304,$B171))</f>
        <v/>
      </c>
      <c r="H171" s="9">
        <f>IF($A171="","",$F171-$G171)</f>
        <v/>
      </c>
      <c r="I171" s="14">
        <f>IF($A171="","",IFERROR($G171/$F171,0))</f>
        <v/>
      </c>
      <c r="J171" s="16" t="n"/>
      <c r="K171" s="18">
        <f>IF($A171="","",IF($G171&gt;$F171,"⚠ over-invoiced by "&amp;TEXT($G171-$F171,"#,##0"),IF($G171=0,"signed, nothing invoiced yet",IF($H171&lt;=0,"fully invoiced","open — "&amp;TEXT($H171,"#,##0")&amp;" still to come"))))</f>
        <v/>
      </c>
      <c r="L171" s="15">
        <f>IF($A171="","",IF($B171="","⚠ needs a reference so invoices can be matched to it",IF(COUNTIF(Commitments!$B$5:$B$204,$B171)&gt;1,"⚠ this reference is used on more than one row",IF(COUNTIF(Costs!$A$5:$A$204,$D171)=0,"⚠ this cost line is not on the Costs tab",IF($F171&lt;=0,"⚠ value is missing",IF(AND($J171&lt;&gt;"",$J171&lt;TODAY(),$H171&gt;0),"⚠ past its completion date with "&amp;TEXT($H171,"#,##0")&amp;" still to invoice",""))))))</f>
        <v/>
      </c>
    </row>
    <row r="172">
      <c r="A172" s="16" t="n"/>
      <c r="B172" s="10" t="n"/>
      <c r="C172" s="10" t="n"/>
      <c r="D172" s="10" t="n"/>
      <c r="E172" s="10" t="n"/>
      <c r="F172" s="11" t="n"/>
      <c r="G172" s="12">
        <f>IF($A172="","",SUMIFS(Invoices!$F$5:$F$304,Invoices!$E$5:$E$304,$B172))</f>
        <v/>
      </c>
      <c r="H172" s="9">
        <f>IF($A172="","",$F172-$G172)</f>
        <v/>
      </c>
      <c r="I172" s="14">
        <f>IF($A172="","",IFERROR($G172/$F172,0))</f>
        <v/>
      </c>
      <c r="J172" s="16" t="n"/>
      <c r="K172" s="18">
        <f>IF($A172="","",IF($G172&gt;$F172,"⚠ over-invoiced by "&amp;TEXT($G172-$F172,"#,##0"),IF($G172=0,"signed, nothing invoiced yet",IF($H172&lt;=0,"fully invoiced","open — "&amp;TEXT($H172,"#,##0")&amp;" still to come"))))</f>
        <v/>
      </c>
      <c r="L172" s="15">
        <f>IF($A172="","",IF($B172="","⚠ needs a reference so invoices can be matched to it",IF(COUNTIF(Commitments!$B$5:$B$204,$B172)&gt;1,"⚠ this reference is used on more than one row",IF(COUNTIF(Costs!$A$5:$A$204,$D172)=0,"⚠ this cost line is not on the Costs tab",IF($F172&lt;=0,"⚠ value is missing",IF(AND($J172&lt;&gt;"",$J172&lt;TODAY(),$H172&gt;0),"⚠ past its completion date with "&amp;TEXT($H172,"#,##0")&amp;" still to invoice",""))))))</f>
        <v/>
      </c>
    </row>
    <row r="173">
      <c r="A173" s="16" t="n"/>
      <c r="B173" s="10" t="n"/>
      <c r="C173" s="10" t="n"/>
      <c r="D173" s="10" t="n"/>
      <c r="E173" s="10" t="n"/>
      <c r="F173" s="11" t="n"/>
      <c r="G173" s="12">
        <f>IF($A173="","",SUMIFS(Invoices!$F$5:$F$304,Invoices!$E$5:$E$304,$B173))</f>
        <v/>
      </c>
      <c r="H173" s="9">
        <f>IF($A173="","",$F173-$G173)</f>
        <v/>
      </c>
      <c r="I173" s="14">
        <f>IF($A173="","",IFERROR($G173/$F173,0))</f>
        <v/>
      </c>
      <c r="J173" s="16" t="n"/>
      <c r="K173" s="18">
        <f>IF($A173="","",IF($G173&gt;$F173,"⚠ over-invoiced by "&amp;TEXT($G173-$F173,"#,##0"),IF($G173=0,"signed, nothing invoiced yet",IF($H173&lt;=0,"fully invoiced","open — "&amp;TEXT($H173,"#,##0")&amp;" still to come"))))</f>
        <v/>
      </c>
      <c r="L173" s="15">
        <f>IF($A173="","",IF($B173="","⚠ needs a reference so invoices can be matched to it",IF(COUNTIF(Commitments!$B$5:$B$204,$B173)&gt;1,"⚠ this reference is used on more than one row",IF(COUNTIF(Costs!$A$5:$A$204,$D173)=0,"⚠ this cost line is not on the Costs tab",IF($F173&lt;=0,"⚠ value is missing",IF(AND($J173&lt;&gt;"",$J173&lt;TODAY(),$H173&gt;0),"⚠ past its completion date with "&amp;TEXT($H173,"#,##0")&amp;" still to invoice",""))))))</f>
        <v/>
      </c>
    </row>
    <row r="174">
      <c r="A174" s="16" t="n"/>
      <c r="B174" s="10" t="n"/>
      <c r="C174" s="10" t="n"/>
      <c r="D174" s="10" t="n"/>
      <c r="E174" s="10" t="n"/>
      <c r="F174" s="11" t="n"/>
      <c r="G174" s="12">
        <f>IF($A174="","",SUMIFS(Invoices!$F$5:$F$304,Invoices!$E$5:$E$304,$B174))</f>
        <v/>
      </c>
      <c r="H174" s="9">
        <f>IF($A174="","",$F174-$G174)</f>
        <v/>
      </c>
      <c r="I174" s="14">
        <f>IF($A174="","",IFERROR($G174/$F174,0))</f>
        <v/>
      </c>
      <c r="J174" s="16" t="n"/>
      <c r="K174" s="18">
        <f>IF($A174="","",IF($G174&gt;$F174,"⚠ over-invoiced by "&amp;TEXT($G174-$F174,"#,##0"),IF($G174=0,"signed, nothing invoiced yet",IF($H174&lt;=0,"fully invoiced","open — "&amp;TEXT($H174,"#,##0")&amp;" still to come"))))</f>
        <v/>
      </c>
      <c r="L174" s="15">
        <f>IF($A174="","",IF($B174="","⚠ needs a reference so invoices can be matched to it",IF(COUNTIF(Commitments!$B$5:$B$204,$B174)&gt;1,"⚠ this reference is used on more than one row",IF(COUNTIF(Costs!$A$5:$A$204,$D174)=0,"⚠ this cost line is not on the Costs tab",IF($F174&lt;=0,"⚠ value is missing",IF(AND($J174&lt;&gt;"",$J174&lt;TODAY(),$H174&gt;0),"⚠ past its completion date with "&amp;TEXT($H174,"#,##0")&amp;" still to invoice",""))))))</f>
        <v/>
      </c>
    </row>
    <row r="175">
      <c r="A175" s="16" t="n"/>
      <c r="B175" s="10" t="n"/>
      <c r="C175" s="10" t="n"/>
      <c r="D175" s="10" t="n"/>
      <c r="E175" s="10" t="n"/>
      <c r="F175" s="11" t="n"/>
      <c r="G175" s="12">
        <f>IF($A175="","",SUMIFS(Invoices!$F$5:$F$304,Invoices!$E$5:$E$304,$B175))</f>
        <v/>
      </c>
      <c r="H175" s="9">
        <f>IF($A175="","",$F175-$G175)</f>
        <v/>
      </c>
      <c r="I175" s="14">
        <f>IF($A175="","",IFERROR($G175/$F175,0))</f>
        <v/>
      </c>
      <c r="J175" s="16" t="n"/>
      <c r="K175" s="18">
        <f>IF($A175="","",IF($G175&gt;$F175,"⚠ over-invoiced by "&amp;TEXT($G175-$F175,"#,##0"),IF($G175=0,"signed, nothing invoiced yet",IF($H175&lt;=0,"fully invoiced","open — "&amp;TEXT($H175,"#,##0")&amp;" still to come"))))</f>
        <v/>
      </c>
      <c r="L175" s="15">
        <f>IF($A175="","",IF($B175="","⚠ needs a reference so invoices can be matched to it",IF(COUNTIF(Commitments!$B$5:$B$204,$B175)&gt;1,"⚠ this reference is used on more than one row",IF(COUNTIF(Costs!$A$5:$A$204,$D175)=0,"⚠ this cost line is not on the Costs tab",IF($F175&lt;=0,"⚠ value is missing",IF(AND($J175&lt;&gt;"",$J175&lt;TODAY(),$H175&gt;0),"⚠ past its completion date with "&amp;TEXT($H175,"#,##0")&amp;" still to invoice",""))))))</f>
        <v/>
      </c>
    </row>
    <row r="176">
      <c r="A176" s="16" t="n"/>
      <c r="B176" s="10" t="n"/>
      <c r="C176" s="10" t="n"/>
      <c r="D176" s="10" t="n"/>
      <c r="E176" s="10" t="n"/>
      <c r="F176" s="11" t="n"/>
      <c r="G176" s="12">
        <f>IF($A176="","",SUMIFS(Invoices!$F$5:$F$304,Invoices!$E$5:$E$304,$B176))</f>
        <v/>
      </c>
      <c r="H176" s="9">
        <f>IF($A176="","",$F176-$G176)</f>
        <v/>
      </c>
      <c r="I176" s="14">
        <f>IF($A176="","",IFERROR($G176/$F176,0))</f>
        <v/>
      </c>
      <c r="J176" s="16" t="n"/>
      <c r="K176" s="18">
        <f>IF($A176="","",IF($G176&gt;$F176,"⚠ over-invoiced by "&amp;TEXT($G176-$F176,"#,##0"),IF($G176=0,"signed, nothing invoiced yet",IF($H176&lt;=0,"fully invoiced","open — "&amp;TEXT($H176,"#,##0")&amp;" still to come"))))</f>
        <v/>
      </c>
      <c r="L176" s="15">
        <f>IF($A176="","",IF($B176="","⚠ needs a reference so invoices can be matched to it",IF(COUNTIF(Commitments!$B$5:$B$204,$B176)&gt;1,"⚠ this reference is used on more than one row",IF(COUNTIF(Costs!$A$5:$A$204,$D176)=0,"⚠ this cost line is not on the Costs tab",IF($F176&lt;=0,"⚠ value is missing",IF(AND($J176&lt;&gt;"",$J176&lt;TODAY(),$H176&gt;0),"⚠ past its completion date with "&amp;TEXT($H176,"#,##0")&amp;" still to invoice",""))))))</f>
        <v/>
      </c>
    </row>
    <row r="177">
      <c r="A177" s="16" t="n"/>
      <c r="B177" s="10" t="n"/>
      <c r="C177" s="10" t="n"/>
      <c r="D177" s="10" t="n"/>
      <c r="E177" s="10" t="n"/>
      <c r="F177" s="11" t="n"/>
      <c r="G177" s="12">
        <f>IF($A177="","",SUMIFS(Invoices!$F$5:$F$304,Invoices!$E$5:$E$304,$B177))</f>
        <v/>
      </c>
      <c r="H177" s="9">
        <f>IF($A177="","",$F177-$G177)</f>
        <v/>
      </c>
      <c r="I177" s="14">
        <f>IF($A177="","",IFERROR($G177/$F177,0))</f>
        <v/>
      </c>
      <c r="J177" s="16" t="n"/>
      <c r="K177" s="18">
        <f>IF($A177="","",IF($G177&gt;$F177,"⚠ over-invoiced by "&amp;TEXT($G177-$F177,"#,##0"),IF($G177=0,"signed, nothing invoiced yet",IF($H177&lt;=0,"fully invoiced","open — "&amp;TEXT($H177,"#,##0")&amp;" still to come"))))</f>
        <v/>
      </c>
      <c r="L177" s="15">
        <f>IF($A177="","",IF($B177="","⚠ needs a reference so invoices can be matched to it",IF(COUNTIF(Commitments!$B$5:$B$204,$B177)&gt;1,"⚠ this reference is used on more than one row",IF(COUNTIF(Costs!$A$5:$A$204,$D177)=0,"⚠ this cost line is not on the Costs tab",IF($F177&lt;=0,"⚠ value is missing",IF(AND($J177&lt;&gt;"",$J177&lt;TODAY(),$H177&gt;0),"⚠ past its completion date with "&amp;TEXT($H177,"#,##0")&amp;" still to invoice",""))))))</f>
        <v/>
      </c>
    </row>
    <row r="178">
      <c r="A178" s="16" t="n"/>
      <c r="B178" s="10" t="n"/>
      <c r="C178" s="10" t="n"/>
      <c r="D178" s="10" t="n"/>
      <c r="E178" s="10" t="n"/>
      <c r="F178" s="11" t="n"/>
      <c r="G178" s="12">
        <f>IF($A178="","",SUMIFS(Invoices!$F$5:$F$304,Invoices!$E$5:$E$304,$B178))</f>
        <v/>
      </c>
      <c r="H178" s="9">
        <f>IF($A178="","",$F178-$G178)</f>
        <v/>
      </c>
      <c r="I178" s="14">
        <f>IF($A178="","",IFERROR($G178/$F178,0))</f>
        <v/>
      </c>
      <c r="J178" s="16" t="n"/>
      <c r="K178" s="18">
        <f>IF($A178="","",IF($G178&gt;$F178,"⚠ over-invoiced by "&amp;TEXT($G178-$F178,"#,##0"),IF($G178=0,"signed, nothing invoiced yet",IF($H178&lt;=0,"fully invoiced","open — "&amp;TEXT($H178,"#,##0")&amp;" still to come"))))</f>
        <v/>
      </c>
      <c r="L178" s="15">
        <f>IF($A178="","",IF($B178="","⚠ needs a reference so invoices can be matched to it",IF(COUNTIF(Commitments!$B$5:$B$204,$B178)&gt;1,"⚠ this reference is used on more than one row",IF(COUNTIF(Costs!$A$5:$A$204,$D178)=0,"⚠ this cost line is not on the Costs tab",IF($F178&lt;=0,"⚠ value is missing",IF(AND($J178&lt;&gt;"",$J178&lt;TODAY(),$H178&gt;0),"⚠ past its completion date with "&amp;TEXT($H178,"#,##0")&amp;" still to invoice",""))))))</f>
        <v/>
      </c>
    </row>
    <row r="179">
      <c r="A179" s="16" t="n"/>
      <c r="B179" s="10" t="n"/>
      <c r="C179" s="10" t="n"/>
      <c r="D179" s="10" t="n"/>
      <c r="E179" s="10" t="n"/>
      <c r="F179" s="11" t="n"/>
      <c r="G179" s="12">
        <f>IF($A179="","",SUMIFS(Invoices!$F$5:$F$304,Invoices!$E$5:$E$304,$B179))</f>
        <v/>
      </c>
      <c r="H179" s="9">
        <f>IF($A179="","",$F179-$G179)</f>
        <v/>
      </c>
      <c r="I179" s="14">
        <f>IF($A179="","",IFERROR($G179/$F179,0))</f>
        <v/>
      </c>
      <c r="J179" s="16" t="n"/>
      <c r="K179" s="18">
        <f>IF($A179="","",IF($G179&gt;$F179,"⚠ over-invoiced by "&amp;TEXT($G179-$F179,"#,##0"),IF($G179=0,"signed, nothing invoiced yet",IF($H179&lt;=0,"fully invoiced","open — "&amp;TEXT($H179,"#,##0")&amp;" still to come"))))</f>
        <v/>
      </c>
      <c r="L179" s="15">
        <f>IF($A179="","",IF($B179="","⚠ needs a reference so invoices can be matched to it",IF(COUNTIF(Commitments!$B$5:$B$204,$B179)&gt;1,"⚠ this reference is used on more than one row",IF(COUNTIF(Costs!$A$5:$A$204,$D179)=0,"⚠ this cost line is not on the Costs tab",IF($F179&lt;=0,"⚠ value is missing",IF(AND($J179&lt;&gt;"",$J179&lt;TODAY(),$H179&gt;0),"⚠ past its completion date with "&amp;TEXT($H179,"#,##0")&amp;" still to invoice",""))))))</f>
        <v/>
      </c>
    </row>
    <row r="180">
      <c r="A180" s="16" t="n"/>
      <c r="B180" s="10" t="n"/>
      <c r="C180" s="10" t="n"/>
      <c r="D180" s="10" t="n"/>
      <c r="E180" s="10" t="n"/>
      <c r="F180" s="11" t="n"/>
      <c r="G180" s="12">
        <f>IF($A180="","",SUMIFS(Invoices!$F$5:$F$304,Invoices!$E$5:$E$304,$B180))</f>
        <v/>
      </c>
      <c r="H180" s="9">
        <f>IF($A180="","",$F180-$G180)</f>
        <v/>
      </c>
      <c r="I180" s="14">
        <f>IF($A180="","",IFERROR($G180/$F180,0))</f>
        <v/>
      </c>
      <c r="J180" s="16" t="n"/>
      <c r="K180" s="18">
        <f>IF($A180="","",IF($G180&gt;$F180,"⚠ over-invoiced by "&amp;TEXT($G180-$F180,"#,##0"),IF($G180=0,"signed, nothing invoiced yet",IF($H180&lt;=0,"fully invoiced","open — "&amp;TEXT($H180,"#,##0")&amp;" still to come"))))</f>
        <v/>
      </c>
      <c r="L180" s="15">
        <f>IF($A180="","",IF($B180="","⚠ needs a reference so invoices can be matched to it",IF(COUNTIF(Commitments!$B$5:$B$204,$B180)&gt;1,"⚠ this reference is used on more than one row",IF(COUNTIF(Costs!$A$5:$A$204,$D180)=0,"⚠ this cost line is not on the Costs tab",IF($F180&lt;=0,"⚠ value is missing",IF(AND($J180&lt;&gt;"",$J180&lt;TODAY(),$H180&gt;0),"⚠ past its completion date with "&amp;TEXT($H180,"#,##0")&amp;" still to invoice",""))))))</f>
        <v/>
      </c>
    </row>
    <row r="181">
      <c r="A181" s="16" t="n"/>
      <c r="B181" s="10" t="n"/>
      <c r="C181" s="10" t="n"/>
      <c r="D181" s="10" t="n"/>
      <c r="E181" s="10" t="n"/>
      <c r="F181" s="11" t="n"/>
      <c r="G181" s="12">
        <f>IF($A181="","",SUMIFS(Invoices!$F$5:$F$304,Invoices!$E$5:$E$304,$B181))</f>
        <v/>
      </c>
      <c r="H181" s="9">
        <f>IF($A181="","",$F181-$G181)</f>
        <v/>
      </c>
      <c r="I181" s="14">
        <f>IF($A181="","",IFERROR($G181/$F181,0))</f>
        <v/>
      </c>
      <c r="J181" s="16" t="n"/>
      <c r="K181" s="18">
        <f>IF($A181="","",IF($G181&gt;$F181,"⚠ over-invoiced by "&amp;TEXT($G181-$F181,"#,##0"),IF($G181=0,"signed, nothing invoiced yet",IF($H181&lt;=0,"fully invoiced","open — "&amp;TEXT($H181,"#,##0")&amp;" still to come"))))</f>
        <v/>
      </c>
      <c r="L181" s="15">
        <f>IF($A181="","",IF($B181="","⚠ needs a reference so invoices can be matched to it",IF(COUNTIF(Commitments!$B$5:$B$204,$B181)&gt;1,"⚠ this reference is used on more than one row",IF(COUNTIF(Costs!$A$5:$A$204,$D181)=0,"⚠ this cost line is not on the Costs tab",IF($F181&lt;=0,"⚠ value is missing",IF(AND($J181&lt;&gt;"",$J181&lt;TODAY(),$H181&gt;0),"⚠ past its completion date with "&amp;TEXT($H181,"#,##0")&amp;" still to invoice",""))))))</f>
        <v/>
      </c>
    </row>
    <row r="182">
      <c r="A182" s="16" t="n"/>
      <c r="B182" s="10" t="n"/>
      <c r="C182" s="10" t="n"/>
      <c r="D182" s="10" t="n"/>
      <c r="E182" s="10" t="n"/>
      <c r="F182" s="11" t="n"/>
      <c r="G182" s="12">
        <f>IF($A182="","",SUMIFS(Invoices!$F$5:$F$304,Invoices!$E$5:$E$304,$B182))</f>
        <v/>
      </c>
      <c r="H182" s="9">
        <f>IF($A182="","",$F182-$G182)</f>
        <v/>
      </c>
      <c r="I182" s="14">
        <f>IF($A182="","",IFERROR($G182/$F182,0))</f>
        <v/>
      </c>
      <c r="J182" s="16" t="n"/>
      <c r="K182" s="18">
        <f>IF($A182="","",IF($G182&gt;$F182,"⚠ over-invoiced by "&amp;TEXT($G182-$F182,"#,##0"),IF($G182=0,"signed, nothing invoiced yet",IF($H182&lt;=0,"fully invoiced","open — "&amp;TEXT($H182,"#,##0")&amp;" still to come"))))</f>
        <v/>
      </c>
      <c r="L182" s="15">
        <f>IF($A182="","",IF($B182="","⚠ needs a reference so invoices can be matched to it",IF(COUNTIF(Commitments!$B$5:$B$204,$B182)&gt;1,"⚠ this reference is used on more than one row",IF(COUNTIF(Costs!$A$5:$A$204,$D182)=0,"⚠ this cost line is not on the Costs tab",IF($F182&lt;=0,"⚠ value is missing",IF(AND($J182&lt;&gt;"",$J182&lt;TODAY(),$H182&gt;0),"⚠ past its completion date with "&amp;TEXT($H182,"#,##0")&amp;" still to invoice",""))))))</f>
        <v/>
      </c>
    </row>
    <row r="183">
      <c r="A183" s="16" t="n"/>
      <c r="B183" s="10" t="n"/>
      <c r="C183" s="10" t="n"/>
      <c r="D183" s="10" t="n"/>
      <c r="E183" s="10" t="n"/>
      <c r="F183" s="11" t="n"/>
      <c r="G183" s="12">
        <f>IF($A183="","",SUMIFS(Invoices!$F$5:$F$304,Invoices!$E$5:$E$304,$B183))</f>
        <v/>
      </c>
      <c r="H183" s="9">
        <f>IF($A183="","",$F183-$G183)</f>
        <v/>
      </c>
      <c r="I183" s="14">
        <f>IF($A183="","",IFERROR($G183/$F183,0))</f>
        <v/>
      </c>
      <c r="J183" s="16" t="n"/>
      <c r="K183" s="18">
        <f>IF($A183="","",IF($G183&gt;$F183,"⚠ over-invoiced by "&amp;TEXT($G183-$F183,"#,##0"),IF($G183=0,"signed, nothing invoiced yet",IF($H183&lt;=0,"fully invoiced","open — "&amp;TEXT($H183,"#,##0")&amp;" still to come"))))</f>
        <v/>
      </c>
      <c r="L183" s="15">
        <f>IF($A183="","",IF($B183="","⚠ needs a reference so invoices can be matched to it",IF(COUNTIF(Commitments!$B$5:$B$204,$B183)&gt;1,"⚠ this reference is used on more than one row",IF(COUNTIF(Costs!$A$5:$A$204,$D183)=0,"⚠ this cost line is not on the Costs tab",IF($F183&lt;=0,"⚠ value is missing",IF(AND($J183&lt;&gt;"",$J183&lt;TODAY(),$H183&gt;0),"⚠ past its completion date with "&amp;TEXT($H183,"#,##0")&amp;" still to invoice",""))))))</f>
        <v/>
      </c>
    </row>
    <row r="184">
      <c r="A184" s="16" t="n"/>
      <c r="B184" s="10" t="n"/>
      <c r="C184" s="10" t="n"/>
      <c r="D184" s="10" t="n"/>
      <c r="E184" s="10" t="n"/>
      <c r="F184" s="11" t="n"/>
      <c r="G184" s="12">
        <f>IF($A184="","",SUMIFS(Invoices!$F$5:$F$304,Invoices!$E$5:$E$304,$B184))</f>
        <v/>
      </c>
      <c r="H184" s="9">
        <f>IF($A184="","",$F184-$G184)</f>
        <v/>
      </c>
      <c r="I184" s="14">
        <f>IF($A184="","",IFERROR($G184/$F184,0))</f>
        <v/>
      </c>
      <c r="J184" s="16" t="n"/>
      <c r="K184" s="18">
        <f>IF($A184="","",IF($G184&gt;$F184,"⚠ over-invoiced by "&amp;TEXT($G184-$F184,"#,##0"),IF($G184=0,"signed, nothing invoiced yet",IF($H184&lt;=0,"fully invoiced","open — "&amp;TEXT($H184,"#,##0")&amp;" still to come"))))</f>
        <v/>
      </c>
      <c r="L184" s="15">
        <f>IF($A184="","",IF($B184="","⚠ needs a reference so invoices can be matched to it",IF(COUNTIF(Commitments!$B$5:$B$204,$B184)&gt;1,"⚠ this reference is used on more than one row",IF(COUNTIF(Costs!$A$5:$A$204,$D184)=0,"⚠ this cost line is not on the Costs tab",IF($F184&lt;=0,"⚠ value is missing",IF(AND($J184&lt;&gt;"",$J184&lt;TODAY(),$H184&gt;0),"⚠ past its completion date with "&amp;TEXT($H184,"#,##0")&amp;" still to invoice",""))))))</f>
        <v/>
      </c>
    </row>
    <row r="185">
      <c r="A185" s="16" t="n"/>
      <c r="B185" s="10" t="n"/>
      <c r="C185" s="10" t="n"/>
      <c r="D185" s="10" t="n"/>
      <c r="E185" s="10" t="n"/>
      <c r="F185" s="11" t="n"/>
      <c r="G185" s="12">
        <f>IF($A185="","",SUMIFS(Invoices!$F$5:$F$304,Invoices!$E$5:$E$304,$B185))</f>
        <v/>
      </c>
      <c r="H185" s="9">
        <f>IF($A185="","",$F185-$G185)</f>
        <v/>
      </c>
      <c r="I185" s="14">
        <f>IF($A185="","",IFERROR($G185/$F185,0))</f>
        <v/>
      </c>
      <c r="J185" s="16" t="n"/>
      <c r="K185" s="18">
        <f>IF($A185="","",IF($G185&gt;$F185,"⚠ over-invoiced by "&amp;TEXT($G185-$F185,"#,##0"),IF($G185=0,"signed, nothing invoiced yet",IF($H185&lt;=0,"fully invoiced","open — "&amp;TEXT($H185,"#,##0")&amp;" still to come"))))</f>
        <v/>
      </c>
      <c r="L185" s="15">
        <f>IF($A185="","",IF($B185="","⚠ needs a reference so invoices can be matched to it",IF(COUNTIF(Commitments!$B$5:$B$204,$B185)&gt;1,"⚠ this reference is used on more than one row",IF(COUNTIF(Costs!$A$5:$A$204,$D185)=0,"⚠ this cost line is not on the Costs tab",IF($F185&lt;=0,"⚠ value is missing",IF(AND($J185&lt;&gt;"",$J185&lt;TODAY(),$H185&gt;0),"⚠ past its completion date with "&amp;TEXT($H185,"#,##0")&amp;" still to invoice",""))))))</f>
        <v/>
      </c>
    </row>
    <row r="186">
      <c r="A186" s="16" t="n"/>
      <c r="B186" s="10" t="n"/>
      <c r="C186" s="10" t="n"/>
      <c r="D186" s="10" t="n"/>
      <c r="E186" s="10" t="n"/>
      <c r="F186" s="11" t="n"/>
      <c r="G186" s="12">
        <f>IF($A186="","",SUMIFS(Invoices!$F$5:$F$304,Invoices!$E$5:$E$304,$B186))</f>
        <v/>
      </c>
      <c r="H186" s="9">
        <f>IF($A186="","",$F186-$G186)</f>
        <v/>
      </c>
      <c r="I186" s="14">
        <f>IF($A186="","",IFERROR($G186/$F186,0))</f>
        <v/>
      </c>
      <c r="J186" s="16" t="n"/>
      <c r="K186" s="18">
        <f>IF($A186="","",IF($G186&gt;$F186,"⚠ over-invoiced by "&amp;TEXT($G186-$F186,"#,##0"),IF($G186=0,"signed, nothing invoiced yet",IF($H186&lt;=0,"fully invoiced","open — "&amp;TEXT($H186,"#,##0")&amp;" still to come"))))</f>
        <v/>
      </c>
      <c r="L186" s="15">
        <f>IF($A186="","",IF($B186="","⚠ needs a reference so invoices can be matched to it",IF(COUNTIF(Commitments!$B$5:$B$204,$B186)&gt;1,"⚠ this reference is used on more than one row",IF(COUNTIF(Costs!$A$5:$A$204,$D186)=0,"⚠ this cost line is not on the Costs tab",IF($F186&lt;=0,"⚠ value is missing",IF(AND($J186&lt;&gt;"",$J186&lt;TODAY(),$H186&gt;0),"⚠ past its completion date with "&amp;TEXT($H186,"#,##0")&amp;" still to invoice",""))))))</f>
        <v/>
      </c>
    </row>
    <row r="187">
      <c r="A187" s="16" t="n"/>
      <c r="B187" s="10" t="n"/>
      <c r="C187" s="10" t="n"/>
      <c r="D187" s="10" t="n"/>
      <c r="E187" s="10" t="n"/>
      <c r="F187" s="11" t="n"/>
      <c r="G187" s="12">
        <f>IF($A187="","",SUMIFS(Invoices!$F$5:$F$304,Invoices!$E$5:$E$304,$B187))</f>
        <v/>
      </c>
      <c r="H187" s="9">
        <f>IF($A187="","",$F187-$G187)</f>
        <v/>
      </c>
      <c r="I187" s="14">
        <f>IF($A187="","",IFERROR($G187/$F187,0))</f>
        <v/>
      </c>
      <c r="J187" s="16" t="n"/>
      <c r="K187" s="18">
        <f>IF($A187="","",IF($G187&gt;$F187,"⚠ over-invoiced by "&amp;TEXT($G187-$F187,"#,##0"),IF($G187=0,"signed, nothing invoiced yet",IF($H187&lt;=0,"fully invoiced","open — "&amp;TEXT($H187,"#,##0")&amp;" still to come"))))</f>
        <v/>
      </c>
      <c r="L187" s="15">
        <f>IF($A187="","",IF($B187="","⚠ needs a reference so invoices can be matched to it",IF(COUNTIF(Commitments!$B$5:$B$204,$B187)&gt;1,"⚠ this reference is used on more than one row",IF(COUNTIF(Costs!$A$5:$A$204,$D187)=0,"⚠ this cost line is not on the Costs tab",IF($F187&lt;=0,"⚠ value is missing",IF(AND($J187&lt;&gt;"",$J187&lt;TODAY(),$H187&gt;0),"⚠ past its completion date with "&amp;TEXT($H187,"#,##0")&amp;" still to invoice",""))))))</f>
        <v/>
      </c>
    </row>
    <row r="188">
      <c r="A188" s="16" t="n"/>
      <c r="B188" s="10" t="n"/>
      <c r="C188" s="10" t="n"/>
      <c r="D188" s="10" t="n"/>
      <c r="E188" s="10" t="n"/>
      <c r="F188" s="11" t="n"/>
      <c r="G188" s="12">
        <f>IF($A188="","",SUMIFS(Invoices!$F$5:$F$304,Invoices!$E$5:$E$304,$B188))</f>
        <v/>
      </c>
      <c r="H188" s="9">
        <f>IF($A188="","",$F188-$G188)</f>
        <v/>
      </c>
      <c r="I188" s="14">
        <f>IF($A188="","",IFERROR($G188/$F188,0))</f>
        <v/>
      </c>
      <c r="J188" s="16" t="n"/>
      <c r="K188" s="18">
        <f>IF($A188="","",IF($G188&gt;$F188,"⚠ over-invoiced by "&amp;TEXT($G188-$F188,"#,##0"),IF($G188=0,"signed, nothing invoiced yet",IF($H188&lt;=0,"fully invoiced","open — "&amp;TEXT($H188,"#,##0")&amp;" still to come"))))</f>
        <v/>
      </c>
      <c r="L188" s="15">
        <f>IF($A188="","",IF($B188="","⚠ needs a reference so invoices can be matched to it",IF(COUNTIF(Commitments!$B$5:$B$204,$B188)&gt;1,"⚠ this reference is used on more than one row",IF(COUNTIF(Costs!$A$5:$A$204,$D188)=0,"⚠ this cost line is not on the Costs tab",IF($F188&lt;=0,"⚠ value is missing",IF(AND($J188&lt;&gt;"",$J188&lt;TODAY(),$H188&gt;0),"⚠ past its completion date with "&amp;TEXT($H188,"#,##0")&amp;" still to invoice",""))))))</f>
        <v/>
      </c>
    </row>
    <row r="189">
      <c r="A189" s="16" t="n"/>
      <c r="B189" s="10" t="n"/>
      <c r="C189" s="10" t="n"/>
      <c r="D189" s="10" t="n"/>
      <c r="E189" s="10" t="n"/>
      <c r="F189" s="11" t="n"/>
      <c r="G189" s="12">
        <f>IF($A189="","",SUMIFS(Invoices!$F$5:$F$304,Invoices!$E$5:$E$304,$B189))</f>
        <v/>
      </c>
      <c r="H189" s="9">
        <f>IF($A189="","",$F189-$G189)</f>
        <v/>
      </c>
      <c r="I189" s="14">
        <f>IF($A189="","",IFERROR($G189/$F189,0))</f>
        <v/>
      </c>
      <c r="J189" s="16" t="n"/>
      <c r="K189" s="18">
        <f>IF($A189="","",IF($G189&gt;$F189,"⚠ over-invoiced by "&amp;TEXT($G189-$F189,"#,##0"),IF($G189=0,"signed, nothing invoiced yet",IF($H189&lt;=0,"fully invoiced","open — "&amp;TEXT($H189,"#,##0")&amp;" still to come"))))</f>
        <v/>
      </c>
      <c r="L189" s="15">
        <f>IF($A189="","",IF($B189="","⚠ needs a reference so invoices can be matched to it",IF(COUNTIF(Commitments!$B$5:$B$204,$B189)&gt;1,"⚠ this reference is used on more than one row",IF(COUNTIF(Costs!$A$5:$A$204,$D189)=0,"⚠ this cost line is not on the Costs tab",IF($F189&lt;=0,"⚠ value is missing",IF(AND($J189&lt;&gt;"",$J189&lt;TODAY(),$H189&gt;0),"⚠ past its completion date with "&amp;TEXT($H189,"#,##0")&amp;" still to invoice",""))))))</f>
        <v/>
      </c>
    </row>
    <row r="190">
      <c r="A190" s="16" t="n"/>
      <c r="B190" s="10" t="n"/>
      <c r="C190" s="10" t="n"/>
      <c r="D190" s="10" t="n"/>
      <c r="E190" s="10" t="n"/>
      <c r="F190" s="11" t="n"/>
      <c r="G190" s="12">
        <f>IF($A190="","",SUMIFS(Invoices!$F$5:$F$304,Invoices!$E$5:$E$304,$B190))</f>
        <v/>
      </c>
      <c r="H190" s="9">
        <f>IF($A190="","",$F190-$G190)</f>
        <v/>
      </c>
      <c r="I190" s="14">
        <f>IF($A190="","",IFERROR($G190/$F190,0))</f>
        <v/>
      </c>
      <c r="J190" s="16" t="n"/>
      <c r="K190" s="18">
        <f>IF($A190="","",IF($G190&gt;$F190,"⚠ over-invoiced by "&amp;TEXT($G190-$F190,"#,##0"),IF($G190=0,"signed, nothing invoiced yet",IF($H190&lt;=0,"fully invoiced","open — "&amp;TEXT($H190,"#,##0")&amp;" still to come"))))</f>
        <v/>
      </c>
      <c r="L190" s="15">
        <f>IF($A190="","",IF($B190="","⚠ needs a reference so invoices can be matched to it",IF(COUNTIF(Commitments!$B$5:$B$204,$B190)&gt;1,"⚠ this reference is used on more than one row",IF(COUNTIF(Costs!$A$5:$A$204,$D190)=0,"⚠ this cost line is not on the Costs tab",IF($F190&lt;=0,"⚠ value is missing",IF(AND($J190&lt;&gt;"",$J190&lt;TODAY(),$H190&gt;0),"⚠ past its completion date with "&amp;TEXT($H190,"#,##0")&amp;" still to invoice",""))))))</f>
        <v/>
      </c>
    </row>
    <row r="191">
      <c r="A191" s="16" t="n"/>
      <c r="B191" s="10" t="n"/>
      <c r="C191" s="10" t="n"/>
      <c r="D191" s="10" t="n"/>
      <c r="E191" s="10" t="n"/>
      <c r="F191" s="11" t="n"/>
      <c r="G191" s="12">
        <f>IF($A191="","",SUMIFS(Invoices!$F$5:$F$304,Invoices!$E$5:$E$304,$B191))</f>
        <v/>
      </c>
      <c r="H191" s="9">
        <f>IF($A191="","",$F191-$G191)</f>
        <v/>
      </c>
      <c r="I191" s="14">
        <f>IF($A191="","",IFERROR($G191/$F191,0))</f>
        <v/>
      </c>
      <c r="J191" s="16" t="n"/>
      <c r="K191" s="18">
        <f>IF($A191="","",IF($G191&gt;$F191,"⚠ over-invoiced by "&amp;TEXT($G191-$F191,"#,##0"),IF($G191=0,"signed, nothing invoiced yet",IF($H191&lt;=0,"fully invoiced","open — "&amp;TEXT($H191,"#,##0")&amp;" still to come"))))</f>
        <v/>
      </c>
      <c r="L191" s="15">
        <f>IF($A191="","",IF($B191="","⚠ needs a reference so invoices can be matched to it",IF(COUNTIF(Commitments!$B$5:$B$204,$B191)&gt;1,"⚠ this reference is used on more than one row",IF(COUNTIF(Costs!$A$5:$A$204,$D191)=0,"⚠ this cost line is not on the Costs tab",IF($F191&lt;=0,"⚠ value is missing",IF(AND($J191&lt;&gt;"",$J191&lt;TODAY(),$H191&gt;0),"⚠ past its completion date with "&amp;TEXT($H191,"#,##0")&amp;" still to invoice",""))))))</f>
        <v/>
      </c>
    </row>
    <row r="192">
      <c r="A192" s="16" t="n"/>
      <c r="B192" s="10" t="n"/>
      <c r="C192" s="10" t="n"/>
      <c r="D192" s="10" t="n"/>
      <c r="E192" s="10" t="n"/>
      <c r="F192" s="11" t="n"/>
      <c r="G192" s="12">
        <f>IF($A192="","",SUMIFS(Invoices!$F$5:$F$304,Invoices!$E$5:$E$304,$B192))</f>
        <v/>
      </c>
      <c r="H192" s="9">
        <f>IF($A192="","",$F192-$G192)</f>
        <v/>
      </c>
      <c r="I192" s="14">
        <f>IF($A192="","",IFERROR($G192/$F192,0))</f>
        <v/>
      </c>
      <c r="J192" s="16" t="n"/>
      <c r="K192" s="18">
        <f>IF($A192="","",IF($G192&gt;$F192,"⚠ over-invoiced by "&amp;TEXT($G192-$F192,"#,##0"),IF($G192=0,"signed, nothing invoiced yet",IF($H192&lt;=0,"fully invoiced","open — "&amp;TEXT($H192,"#,##0")&amp;" still to come"))))</f>
        <v/>
      </c>
      <c r="L192" s="15">
        <f>IF($A192="","",IF($B192="","⚠ needs a reference so invoices can be matched to it",IF(COUNTIF(Commitments!$B$5:$B$204,$B192)&gt;1,"⚠ this reference is used on more than one row",IF(COUNTIF(Costs!$A$5:$A$204,$D192)=0,"⚠ this cost line is not on the Costs tab",IF($F192&lt;=0,"⚠ value is missing",IF(AND($J192&lt;&gt;"",$J192&lt;TODAY(),$H192&gt;0),"⚠ past its completion date with "&amp;TEXT($H192,"#,##0")&amp;" still to invoice",""))))))</f>
        <v/>
      </c>
    </row>
    <row r="193">
      <c r="A193" s="16" t="n"/>
      <c r="B193" s="10" t="n"/>
      <c r="C193" s="10" t="n"/>
      <c r="D193" s="10" t="n"/>
      <c r="E193" s="10" t="n"/>
      <c r="F193" s="11" t="n"/>
      <c r="G193" s="12">
        <f>IF($A193="","",SUMIFS(Invoices!$F$5:$F$304,Invoices!$E$5:$E$304,$B193))</f>
        <v/>
      </c>
      <c r="H193" s="9">
        <f>IF($A193="","",$F193-$G193)</f>
        <v/>
      </c>
      <c r="I193" s="14">
        <f>IF($A193="","",IFERROR($G193/$F193,0))</f>
        <v/>
      </c>
      <c r="J193" s="16" t="n"/>
      <c r="K193" s="18">
        <f>IF($A193="","",IF($G193&gt;$F193,"⚠ over-invoiced by "&amp;TEXT($G193-$F193,"#,##0"),IF($G193=0,"signed, nothing invoiced yet",IF($H193&lt;=0,"fully invoiced","open — "&amp;TEXT($H193,"#,##0")&amp;" still to come"))))</f>
        <v/>
      </c>
      <c r="L193" s="15">
        <f>IF($A193="","",IF($B193="","⚠ needs a reference so invoices can be matched to it",IF(COUNTIF(Commitments!$B$5:$B$204,$B193)&gt;1,"⚠ this reference is used on more than one row",IF(COUNTIF(Costs!$A$5:$A$204,$D193)=0,"⚠ this cost line is not on the Costs tab",IF($F193&lt;=0,"⚠ value is missing",IF(AND($J193&lt;&gt;"",$J193&lt;TODAY(),$H193&gt;0),"⚠ past its completion date with "&amp;TEXT($H193,"#,##0")&amp;" still to invoice",""))))))</f>
        <v/>
      </c>
    </row>
    <row r="194">
      <c r="A194" s="16" t="n"/>
      <c r="B194" s="10" t="n"/>
      <c r="C194" s="10" t="n"/>
      <c r="D194" s="10" t="n"/>
      <c r="E194" s="10" t="n"/>
      <c r="F194" s="11" t="n"/>
      <c r="G194" s="12">
        <f>IF($A194="","",SUMIFS(Invoices!$F$5:$F$304,Invoices!$E$5:$E$304,$B194))</f>
        <v/>
      </c>
      <c r="H194" s="9">
        <f>IF($A194="","",$F194-$G194)</f>
        <v/>
      </c>
      <c r="I194" s="14">
        <f>IF($A194="","",IFERROR($G194/$F194,0))</f>
        <v/>
      </c>
      <c r="J194" s="16" t="n"/>
      <c r="K194" s="18">
        <f>IF($A194="","",IF($G194&gt;$F194,"⚠ over-invoiced by "&amp;TEXT($G194-$F194,"#,##0"),IF($G194=0,"signed, nothing invoiced yet",IF($H194&lt;=0,"fully invoiced","open — "&amp;TEXT($H194,"#,##0")&amp;" still to come"))))</f>
        <v/>
      </c>
      <c r="L194" s="15">
        <f>IF($A194="","",IF($B194="","⚠ needs a reference so invoices can be matched to it",IF(COUNTIF(Commitments!$B$5:$B$204,$B194)&gt;1,"⚠ this reference is used on more than one row",IF(COUNTIF(Costs!$A$5:$A$204,$D194)=0,"⚠ this cost line is not on the Costs tab",IF($F194&lt;=0,"⚠ value is missing",IF(AND($J194&lt;&gt;"",$J194&lt;TODAY(),$H194&gt;0),"⚠ past its completion date with "&amp;TEXT($H194,"#,##0")&amp;" still to invoice",""))))))</f>
        <v/>
      </c>
    </row>
    <row r="195">
      <c r="A195" s="16" t="n"/>
      <c r="B195" s="10" t="n"/>
      <c r="C195" s="10" t="n"/>
      <c r="D195" s="10" t="n"/>
      <c r="E195" s="10" t="n"/>
      <c r="F195" s="11" t="n"/>
      <c r="G195" s="12">
        <f>IF($A195="","",SUMIFS(Invoices!$F$5:$F$304,Invoices!$E$5:$E$304,$B195))</f>
        <v/>
      </c>
      <c r="H195" s="9">
        <f>IF($A195="","",$F195-$G195)</f>
        <v/>
      </c>
      <c r="I195" s="14">
        <f>IF($A195="","",IFERROR($G195/$F195,0))</f>
        <v/>
      </c>
      <c r="J195" s="16" t="n"/>
      <c r="K195" s="18">
        <f>IF($A195="","",IF($G195&gt;$F195,"⚠ over-invoiced by "&amp;TEXT($G195-$F195,"#,##0"),IF($G195=0,"signed, nothing invoiced yet",IF($H195&lt;=0,"fully invoiced","open — "&amp;TEXT($H195,"#,##0")&amp;" still to come"))))</f>
        <v/>
      </c>
      <c r="L195" s="15">
        <f>IF($A195="","",IF($B195="","⚠ needs a reference so invoices can be matched to it",IF(COUNTIF(Commitments!$B$5:$B$204,$B195)&gt;1,"⚠ this reference is used on more than one row",IF(COUNTIF(Costs!$A$5:$A$204,$D195)=0,"⚠ this cost line is not on the Costs tab",IF($F195&lt;=0,"⚠ value is missing",IF(AND($J195&lt;&gt;"",$J195&lt;TODAY(),$H195&gt;0),"⚠ past its completion date with "&amp;TEXT($H195,"#,##0")&amp;" still to invoice",""))))))</f>
        <v/>
      </c>
    </row>
    <row r="196">
      <c r="A196" s="16" t="n"/>
      <c r="B196" s="10" t="n"/>
      <c r="C196" s="10" t="n"/>
      <c r="D196" s="10" t="n"/>
      <c r="E196" s="10" t="n"/>
      <c r="F196" s="11" t="n"/>
      <c r="G196" s="12">
        <f>IF($A196="","",SUMIFS(Invoices!$F$5:$F$304,Invoices!$E$5:$E$304,$B196))</f>
        <v/>
      </c>
      <c r="H196" s="9">
        <f>IF($A196="","",$F196-$G196)</f>
        <v/>
      </c>
      <c r="I196" s="14">
        <f>IF($A196="","",IFERROR($G196/$F196,0))</f>
        <v/>
      </c>
      <c r="J196" s="16" t="n"/>
      <c r="K196" s="18">
        <f>IF($A196="","",IF($G196&gt;$F196,"⚠ over-invoiced by "&amp;TEXT($G196-$F196,"#,##0"),IF($G196=0,"signed, nothing invoiced yet",IF($H196&lt;=0,"fully invoiced","open — "&amp;TEXT($H196,"#,##0")&amp;" still to come"))))</f>
        <v/>
      </c>
      <c r="L196" s="15">
        <f>IF($A196="","",IF($B196="","⚠ needs a reference so invoices can be matched to it",IF(COUNTIF(Commitments!$B$5:$B$204,$B196)&gt;1,"⚠ this reference is used on more than one row",IF(COUNTIF(Costs!$A$5:$A$204,$D196)=0,"⚠ this cost line is not on the Costs tab",IF($F196&lt;=0,"⚠ value is missing",IF(AND($J196&lt;&gt;"",$J196&lt;TODAY(),$H196&gt;0),"⚠ past its completion date with "&amp;TEXT($H196,"#,##0")&amp;" still to invoice",""))))))</f>
        <v/>
      </c>
    </row>
    <row r="197">
      <c r="A197" s="16" t="n"/>
      <c r="B197" s="10" t="n"/>
      <c r="C197" s="10" t="n"/>
      <c r="D197" s="10" t="n"/>
      <c r="E197" s="10" t="n"/>
      <c r="F197" s="11" t="n"/>
      <c r="G197" s="12">
        <f>IF($A197="","",SUMIFS(Invoices!$F$5:$F$304,Invoices!$E$5:$E$304,$B197))</f>
        <v/>
      </c>
      <c r="H197" s="9">
        <f>IF($A197="","",$F197-$G197)</f>
        <v/>
      </c>
      <c r="I197" s="14">
        <f>IF($A197="","",IFERROR($G197/$F197,0))</f>
        <v/>
      </c>
      <c r="J197" s="16" t="n"/>
      <c r="K197" s="18">
        <f>IF($A197="","",IF($G197&gt;$F197,"⚠ over-invoiced by "&amp;TEXT($G197-$F197,"#,##0"),IF($G197=0,"signed, nothing invoiced yet",IF($H197&lt;=0,"fully invoiced","open — "&amp;TEXT($H197,"#,##0")&amp;" still to come"))))</f>
        <v/>
      </c>
      <c r="L197" s="15">
        <f>IF($A197="","",IF($B197="","⚠ needs a reference so invoices can be matched to it",IF(COUNTIF(Commitments!$B$5:$B$204,$B197)&gt;1,"⚠ this reference is used on more than one row",IF(COUNTIF(Costs!$A$5:$A$204,$D197)=0,"⚠ this cost line is not on the Costs tab",IF($F197&lt;=0,"⚠ value is missing",IF(AND($J197&lt;&gt;"",$J197&lt;TODAY(),$H197&gt;0),"⚠ past its completion date with "&amp;TEXT($H197,"#,##0")&amp;" still to invoice",""))))))</f>
        <v/>
      </c>
    </row>
    <row r="198">
      <c r="A198" s="16" t="n"/>
      <c r="B198" s="10" t="n"/>
      <c r="C198" s="10" t="n"/>
      <c r="D198" s="10" t="n"/>
      <c r="E198" s="10" t="n"/>
      <c r="F198" s="11" t="n"/>
      <c r="G198" s="12">
        <f>IF($A198="","",SUMIFS(Invoices!$F$5:$F$304,Invoices!$E$5:$E$304,$B198))</f>
        <v/>
      </c>
      <c r="H198" s="9">
        <f>IF($A198="","",$F198-$G198)</f>
        <v/>
      </c>
      <c r="I198" s="14">
        <f>IF($A198="","",IFERROR($G198/$F198,0))</f>
        <v/>
      </c>
      <c r="J198" s="16" t="n"/>
      <c r="K198" s="18">
        <f>IF($A198="","",IF($G198&gt;$F198,"⚠ over-invoiced by "&amp;TEXT($G198-$F198,"#,##0"),IF($G198=0,"signed, nothing invoiced yet",IF($H198&lt;=0,"fully invoiced","open — "&amp;TEXT($H198,"#,##0")&amp;" still to come"))))</f>
        <v/>
      </c>
      <c r="L198" s="15">
        <f>IF($A198="","",IF($B198="","⚠ needs a reference so invoices can be matched to it",IF(COUNTIF(Commitments!$B$5:$B$204,$B198)&gt;1,"⚠ this reference is used on more than one row",IF(COUNTIF(Costs!$A$5:$A$204,$D198)=0,"⚠ this cost line is not on the Costs tab",IF($F198&lt;=0,"⚠ value is missing",IF(AND($J198&lt;&gt;"",$J198&lt;TODAY(),$H198&gt;0),"⚠ past its completion date with "&amp;TEXT($H198,"#,##0")&amp;" still to invoice",""))))))</f>
        <v/>
      </c>
    </row>
    <row r="199">
      <c r="A199" s="16" t="n"/>
      <c r="B199" s="10" t="n"/>
      <c r="C199" s="10" t="n"/>
      <c r="D199" s="10" t="n"/>
      <c r="E199" s="10" t="n"/>
      <c r="F199" s="11" t="n"/>
      <c r="G199" s="12">
        <f>IF($A199="","",SUMIFS(Invoices!$F$5:$F$304,Invoices!$E$5:$E$304,$B199))</f>
        <v/>
      </c>
      <c r="H199" s="9">
        <f>IF($A199="","",$F199-$G199)</f>
        <v/>
      </c>
      <c r="I199" s="14">
        <f>IF($A199="","",IFERROR($G199/$F199,0))</f>
        <v/>
      </c>
      <c r="J199" s="16" t="n"/>
      <c r="K199" s="18">
        <f>IF($A199="","",IF($G199&gt;$F199,"⚠ over-invoiced by "&amp;TEXT($G199-$F199,"#,##0"),IF($G199=0,"signed, nothing invoiced yet",IF($H199&lt;=0,"fully invoiced","open — "&amp;TEXT($H199,"#,##0")&amp;" still to come"))))</f>
        <v/>
      </c>
      <c r="L199" s="15">
        <f>IF($A199="","",IF($B199="","⚠ needs a reference so invoices can be matched to it",IF(COUNTIF(Commitments!$B$5:$B$204,$B199)&gt;1,"⚠ this reference is used on more than one row",IF(COUNTIF(Costs!$A$5:$A$204,$D199)=0,"⚠ this cost line is not on the Costs tab",IF($F199&lt;=0,"⚠ value is missing",IF(AND($J199&lt;&gt;"",$J199&lt;TODAY(),$H199&gt;0),"⚠ past its completion date with "&amp;TEXT($H199,"#,##0")&amp;" still to invoice",""))))))</f>
        <v/>
      </c>
    </row>
    <row r="200">
      <c r="A200" s="16" t="n"/>
      <c r="B200" s="10" t="n"/>
      <c r="C200" s="10" t="n"/>
      <c r="D200" s="10" t="n"/>
      <c r="E200" s="10" t="n"/>
      <c r="F200" s="11" t="n"/>
      <c r="G200" s="12">
        <f>IF($A200="","",SUMIFS(Invoices!$F$5:$F$304,Invoices!$E$5:$E$304,$B200))</f>
        <v/>
      </c>
      <c r="H200" s="9">
        <f>IF($A200="","",$F200-$G200)</f>
        <v/>
      </c>
      <c r="I200" s="14">
        <f>IF($A200="","",IFERROR($G200/$F200,0))</f>
        <v/>
      </c>
      <c r="J200" s="16" t="n"/>
      <c r="K200" s="18">
        <f>IF($A200="","",IF($G200&gt;$F200,"⚠ over-invoiced by "&amp;TEXT($G200-$F200,"#,##0"),IF($G200=0,"signed, nothing invoiced yet",IF($H200&lt;=0,"fully invoiced","open — "&amp;TEXT($H200,"#,##0")&amp;" still to come"))))</f>
        <v/>
      </c>
      <c r="L200" s="15">
        <f>IF($A200="","",IF($B200="","⚠ needs a reference so invoices can be matched to it",IF(COUNTIF(Commitments!$B$5:$B$204,$B200)&gt;1,"⚠ this reference is used on more than one row",IF(COUNTIF(Costs!$A$5:$A$204,$D200)=0,"⚠ this cost line is not on the Costs tab",IF($F200&lt;=0,"⚠ value is missing",IF(AND($J200&lt;&gt;"",$J200&lt;TODAY(),$H200&gt;0),"⚠ past its completion date with "&amp;TEXT($H200,"#,##0")&amp;" still to invoice",""))))))</f>
        <v/>
      </c>
    </row>
    <row r="201">
      <c r="A201" s="16" t="n"/>
      <c r="B201" s="10" t="n"/>
      <c r="C201" s="10" t="n"/>
      <c r="D201" s="10" t="n"/>
      <c r="E201" s="10" t="n"/>
      <c r="F201" s="11" t="n"/>
      <c r="G201" s="12">
        <f>IF($A201="","",SUMIFS(Invoices!$F$5:$F$304,Invoices!$E$5:$E$304,$B201))</f>
        <v/>
      </c>
      <c r="H201" s="9">
        <f>IF($A201="","",$F201-$G201)</f>
        <v/>
      </c>
      <c r="I201" s="14">
        <f>IF($A201="","",IFERROR($G201/$F201,0))</f>
        <v/>
      </c>
      <c r="J201" s="16" t="n"/>
      <c r="K201" s="18">
        <f>IF($A201="","",IF($G201&gt;$F201,"⚠ over-invoiced by "&amp;TEXT($G201-$F201,"#,##0"),IF($G201=0,"signed, nothing invoiced yet",IF($H201&lt;=0,"fully invoiced","open — "&amp;TEXT($H201,"#,##0")&amp;" still to come"))))</f>
        <v/>
      </c>
      <c r="L201" s="15">
        <f>IF($A201="","",IF($B201="","⚠ needs a reference so invoices can be matched to it",IF(COUNTIF(Commitments!$B$5:$B$204,$B201)&gt;1,"⚠ this reference is used on more than one row",IF(COUNTIF(Costs!$A$5:$A$204,$D201)=0,"⚠ this cost line is not on the Costs tab",IF($F201&lt;=0,"⚠ value is missing",IF(AND($J201&lt;&gt;"",$J201&lt;TODAY(),$H201&gt;0),"⚠ past its completion date with "&amp;TEXT($H201,"#,##0")&amp;" still to invoice",""))))))</f>
        <v/>
      </c>
    </row>
    <row r="202">
      <c r="A202" s="16" t="n"/>
      <c r="B202" s="10" t="n"/>
      <c r="C202" s="10" t="n"/>
      <c r="D202" s="10" t="n"/>
      <c r="E202" s="10" t="n"/>
      <c r="F202" s="11" t="n"/>
      <c r="G202" s="12">
        <f>IF($A202="","",SUMIFS(Invoices!$F$5:$F$304,Invoices!$E$5:$E$304,$B202))</f>
        <v/>
      </c>
      <c r="H202" s="9">
        <f>IF($A202="","",$F202-$G202)</f>
        <v/>
      </c>
      <c r="I202" s="14">
        <f>IF($A202="","",IFERROR($G202/$F202,0))</f>
        <v/>
      </c>
      <c r="J202" s="16" t="n"/>
      <c r="K202" s="18">
        <f>IF($A202="","",IF($G202&gt;$F202,"⚠ over-invoiced by "&amp;TEXT($G202-$F202,"#,##0"),IF($G202=0,"signed, nothing invoiced yet",IF($H202&lt;=0,"fully invoiced","open — "&amp;TEXT($H202,"#,##0")&amp;" still to come"))))</f>
        <v/>
      </c>
      <c r="L202" s="15">
        <f>IF($A202="","",IF($B202="","⚠ needs a reference so invoices can be matched to it",IF(COUNTIF(Commitments!$B$5:$B$204,$B202)&gt;1,"⚠ this reference is used on more than one row",IF(COUNTIF(Costs!$A$5:$A$204,$D202)=0,"⚠ this cost line is not on the Costs tab",IF($F202&lt;=0,"⚠ value is missing",IF(AND($J202&lt;&gt;"",$J202&lt;TODAY(),$H202&gt;0),"⚠ past its completion date with "&amp;TEXT($H202,"#,##0")&amp;" still to invoice",""))))))</f>
        <v/>
      </c>
    </row>
    <row r="203">
      <c r="A203" s="16" t="n"/>
      <c r="B203" s="10" t="n"/>
      <c r="C203" s="10" t="n"/>
      <c r="D203" s="10" t="n"/>
      <c r="E203" s="10" t="n"/>
      <c r="F203" s="11" t="n"/>
      <c r="G203" s="12">
        <f>IF($A203="","",SUMIFS(Invoices!$F$5:$F$304,Invoices!$E$5:$E$304,$B203))</f>
        <v/>
      </c>
      <c r="H203" s="9">
        <f>IF($A203="","",$F203-$G203)</f>
        <v/>
      </c>
      <c r="I203" s="14">
        <f>IF($A203="","",IFERROR($G203/$F203,0))</f>
        <v/>
      </c>
      <c r="J203" s="16" t="n"/>
      <c r="K203" s="18">
        <f>IF($A203="","",IF($G203&gt;$F203,"⚠ over-invoiced by "&amp;TEXT($G203-$F203,"#,##0"),IF($G203=0,"signed, nothing invoiced yet",IF($H203&lt;=0,"fully invoiced","open — "&amp;TEXT($H203,"#,##0")&amp;" still to come"))))</f>
        <v/>
      </c>
      <c r="L203" s="15">
        <f>IF($A203="","",IF($B203="","⚠ needs a reference so invoices can be matched to it",IF(COUNTIF(Commitments!$B$5:$B$204,$B203)&gt;1,"⚠ this reference is used on more than one row",IF(COUNTIF(Costs!$A$5:$A$204,$D203)=0,"⚠ this cost line is not on the Costs tab",IF($F203&lt;=0,"⚠ value is missing",IF(AND($J203&lt;&gt;"",$J203&lt;TODAY(),$H203&gt;0),"⚠ past its completion date with "&amp;TEXT($H203,"#,##0")&amp;" still to invoice",""))))))</f>
        <v/>
      </c>
    </row>
    <row r="204">
      <c r="A204" s="16" t="n"/>
      <c r="B204" s="10" t="n"/>
      <c r="C204" s="10" t="n"/>
      <c r="D204" s="10" t="n"/>
      <c r="E204" s="10" t="n"/>
      <c r="F204" s="11" t="n"/>
      <c r="G204" s="12">
        <f>IF($A204="","",SUMIFS(Invoices!$F$5:$F$304,Invoices!$E$5:$E$304,$B204))</f>
        <v/>
      </c>
      <c r="H204" s="9">
        <f>IF($A204="","",$F204-$G204)</f>
        <v/>
      </c>
      <c r="I204" s="14">
        <f>IF($A204="","",IFERROR($G204/$F204,0))</f>
        <v/>
      </c>
      <c r="J204" s="16" t="n"/>
      <c r="K204" s="18">
        <f>IF($A204="","",IF($G204&gt;$F204,"⚠ over-invoiced by "&amp;TEXT($G204-$F204,"#,##0"),IF($G204=0,"signed, nothing invoiced yet",IF($H204&lt;=0,"fully invoiced","open — "&amp;TEXT($H204,"#,##0")&amp;" still to come"))))</f>
        <v/>
      </c>
      <c r="L204" s="15">
        <f>IF($A204="","",IF($B204="","⚠ needs a reference so invoices can be matched to it",IF(COUNTIF(Commitments!$B$5:$B$204,$B204)&gt;1,"⚠ this reference is used on more than one row",IF(COUNTIF(Costs!$A$5:$A$204,$D204)=0,"⚠ this cost line is not on the Costs tab",IF($F204&lt;=0,"⚠ value is missing",IF(AND($J204&lt;&gt;"",$J204&lt;TODAY(),$H204&gt;0),"⚠ past its completion date with "&amp;TEXT($H204,"#,##0")&amp;" still to invoice",""))))))</f>
        <v/>
      </c>
    </row>
    <row r="206">
      <c r="A206" s="2" t="inlineStr">
        <is>
          <t>The reference in column B is the key invoices are matched on. Use the supplier's order number if you have one and anything stable if you do not, but never reuse a reference — the file checks, and a duplicate silently doubles the committed figure.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106"/>
  <sheetViews>
    <sheetView workbookViewId="0">
      <pane ySplit="4" topLeftCell="A5" activePane="bottomLeft" state="frozen"/>
      <selection pane="bottomLeft" activeCell="A1" sqref="A1"/>
    </sheetView>
  </sheetViews>
  <sheetFormatPr baseColWidth="8" defaultRowHeight="15"/>
  <cols>
    <col width="22" customWidth="1" min="1" max="1"/>
    <col width="13" customWidth="1" min="2" max="2"/>
    <col width="13" customWidth="1" min="3" max="3"/>
    <col width="13" customWidth="1" min="4" max="4"/>
    <col width="15" customWidth="1" min="5" max="5"/>
    <col width="15" customWidth="1" min="6" max="6"/>
    <col width="13" customWidth="1" min="7" max="7"/>
    <col width="11" customWidth="1" min="8" max="8"/>
    <col width="13" customWidth="1" min="9" max="9"/>
    <col width="13" customWidth="1" min="10" max="10"/>
    <col width="9" customWidth="1" min="11" max="11"/>
    <col width="46" customWidth="1" min="12" max="12"/>
    <col width="34" customWidth="1" min="13" max="13"/>
    <col width="32" customWidth="1" min="15" max="15"/>
    <col width="16" customWidth="1" min="16" max="16"/>
  </cols>
  <sheetData>
    <row r="1">
      <c r="A1" s="1" t="inlineStr">
        <is>
          <t>Forecast — forecast at completion and variance, by reporting line</t>
        </is>
      </c>
    </row>
    <row r="2">
      <c r="A2" s="2" t="inlineStr">
        <is>
          <t>Type the lines you report on. Each one rolls up every matching row on the Costs tab, so several cost rows can sit under one line without changing anything here.</t>
        </is>
      </c>
      <c r="O2" s="3" t="inlineStr">
        <is>
          <t>Whole project</t>
        </is>
      </c>
    </row>
    <row r="3">
      <c r="O3" s="6" t="inlineStr">
        <is>
          <t>Budget</t>
        </is>
      </c>
      <c r="P3" s="9">
        <f>SUM($B$5:$B$104)</f>
        <v/>
      </c>
    </row>
    <row r="4">
      <c r="A4" s="8" t="inlineStr">
        <is>
          <t>Reporting line</t>
        </is>
      </c>
      <c r="B4" s="8" t="inlineStr">
        <is>
          <t>Budget</t>
        </is>
      </c>
      <c r="C4" s="8" t="inlineStr">
        <is>
          <t>Committed</t>
        </is>
      </c>
      <c r="D4" s="8" t="inlineStr">
        <is>
          <t>Actual</t>
        </is>
      </c>
      <c r="E4" s="8" t="inlineStr">
        <is>
          <t>Forecast at completion</t>
        </is>
      </c>
      <c r="F4" s="8" t="inlineStr">
        <is>
          <t>Variance at completion</t>
        </is>
      </c>
      <c r="G4" s="8" t="inlineStr">
        <is>
          <t>Budget consumed</t>
        </is>
      </c>
      <c r="H4" s="8" t="inlineStr">
        <is>
          <t>% complete</t>
        </is>
      </c>
      <c r="I4" s="8" t="inlineStr">
        <is>
          <t>Earned value</t>
        </is>
      </c>
      <c r="J4" s="8" t="inlineStr">
        <is>
          <t>Cost variance</t>
        </is>
      </c>
      <c r="K4" s="8" t="inlineStr">
        <is>
          <t>CPI</t>
        </is>
      </c>
      <c r="L4" s="8" t="inlineStr">
        <is>
          <t>Status</t>
        </is>
      </c>
      <c r="M4" s="8" t="inlineStr">
        <is>
          <t>Check</t>
        </is>
      </c>
      <c r="O4" s="6" t="inlineStr">
        <is>
          <t>Committed</t>
        </is>
      </c>
      <c r="P4" s="9">
        <f>SUM($C$5:$C$104)</f>
        <v/>
      </c>
    </row>
    <row r="5">
      <c r="A5" s="10" t="inlineStr">
        <is>
          <t>Design</t>
        </is>
      </c>
      <c r="B5" s="12">
        <f>IF($A5="","",SUMIFS(Costs!$B$5:$B$204,Costs!$A$5:$A$204,$A5))</f>
        <v/>
      </c>
      <c r="C5" s="12">
        <f>IF($A5="","",SUMIFS(Costs!$C$5:$C$204,Costs!$A$5:$A$204,$A5))</f>
        <v/>
      </c>
      <c r="D5" s="12">
        <f>IF($A5="","",SUMIFS(Costs!$D$5:$D$204,Costs!$A$5:$A$204,$A5))</f>
        <v/>
      </c>
      <c r="E5" s="9">
        <f>IF($A5="","",SUMIFS(Costs!$E$5:$E$204,Costs!$A$5:$A$204,$A5))</f>
        <v/>
      </c>
      <c r="F5" s="9">
        <f>IF($A5="","",$B5-$E5)</f>
        <v/>
      </c>
      <c r="G5" s="14">
        <f>IF($A5="","",IFERROR(SUMIFS(Costs!$D$5:$D$204,Costs!$A$5:$A$204,$A5)/$B5,0))</f>
        <v/>
      </c>
      <c r="H5" s="14">
        <f>IF($A5="","",IFERROR(SUMPRODUCT((Costs!$A$5:$A$204=$A5)*Costs!$B$5:$B$204*Costs!$G$5:$G$204)/$B5,0))</f>
        <v/>
      </c>
      <c r="I5" s="12">
        <f>IF($A5="","",$B5*$H5)</f>
        <v/>
      </c>
      <c r="J5" s="12">
        <f>IF($A5="","",$I5-$D5)</f>
        <v/>
      </c>
      <c r="K5" s="19">
        <f>IF($A5="","",IFERROR($I5/$D5,0))</f>
        <v/>
      </c>
      <c r="L5" s="18">
        <f>IF($A5="","",IF($B5=0,"⚠ no cost row carries this line name",IF($F5&lt;0,"⚠ forecast over budget by "&amp;TEXT(-$F5,"#,##0"),IF(AND($H5&gt;0,$G5&gt;$H5+0.1),"⚠ "&amp;TEXT($G5,"0%")&amp;" of budget spent for "&amp;TEXT($H5,"0%")&amp;" of the work",IF($F5&gt;0,"forecast under budget by "&amp;TEXT($F5,"#,##0"),"on budget")))))</f>
        <v/>
      </c>
      <c r="M5" s="15">
        <f>IF($A5="","",IF(COUNTIF(Costs!$A$5:$A$204,$A5)=0,"⚠ nothing on the Costs tab matches",COUNTIF(Costs!$A$5:$A$204,$A5)&amp;" cost row(s) roll up here"))</f>
        <v/>
      </c>
      <c r="O5" s="6" t="inlineStr">
        <is>
          <t>Actual (invoiced)</t>
        </is>
      </c>
      <c r="P5" s="9">
        <f>SUM($D$5:$D$104)</f>
        <v/>
      </c>
    </row>
    <row r="6">
      <c r="A6" s="10" t="inlineStr">
        <is>
          <t>Development</t>
        </is>
      </c>
      <c r="B6" s="12">
        <f>IF($A6="","",SUMIFS(Costs!$B$5:$B$204,Costs!$A$5:$A$204,$A6))</f>
        <v/>
      </c>
      <c r="C6" s="12">
        <f>IF($A6="","",SUMIFS(Costs!$C$5:$C$204,Costs!$A$5:$A$204,$A6))</f>
        <v/>
      </c>
      <c r="D6" s="12">
        <f>IF($A6="","",SUMIFS(Costs!$D$5:$D$204,Costs!$A$5:$A$204,$A6))</f>
        <v/>
      </c>
      <c r="E6" s="9">
        <f>IF($A6="","",SUMIFS(Costs!$E$5:$E$204,Costs!$A$5:$A$204,$A6))</f>
        <v/>
      </c>
      <c r="F6" s="9">
        <f>IF($A6="","",$B6-$E6)</f>
        <v/>
      </c>
      <c r="G6" s="14">
        <f>IF($A6="","",IFERROR(SUMIFS(Costs!$D$5:$D$204,Costs!$A$5:$A$204,$A6)/$B6,0))</f>
        <v/>
      </c>
      <c r="H6" s="14">
        <f>IF($A6="","",IFERROR(SUMPRODUCT((Costs!$A$5:$A$204=$A6)*Costs!$B$5:$B$204*Costs!$G$5:$G$204)/$B6,0))</f>
        <v/>
      </c>
      <c r="I6" s="12">
        <f>IF($A6="","",$B6*$H6)</f>
        <v/>
      </c>
      <c r="J6" s="12">
        <f>IF($A6="","",$I6-$D6)</f>
        <v/>
      </c>
      <c r="K6" s="19">
        <f>IF($A6="","",IFERROR($I6/$D6,0))</f>
        <v/>
      </c>
      <c r="L6" s="18">
        <f>IF($A6="","",IF($B6=0,"⚠ no cost row carries this line name",IF($F6&lt;0,"⚠ forecast over budget by "&amp;TEXT(-$F6,"#,##0"),IF(AND($H6&gt;0,$G6&gt;$H6+0.1),"⚠ "&amp;TEXT($G6,"0%")&amp;" of budget spent for "&amp;TEXT($H6,"0%")&amp;" of the work",IF($F6&gt;0,"forecast under budget by "&amp;TEXT($F6,"#,##0"),"on budget")))))</f>
        <v/>
      </c>
      <c r="M6" s="15">
        <f>IF($A6="","",IF(COUNTIF(Costs!$A$5:$A$204,$A6)=0,"⚠ nothing on the Costs tab matches",COUNTIF(Costs!$A$5:$A$204,$A6)&amp;" cost row(s) roll up here"))</f>
        <v/>
      </c>
      <c r="O6" s="6" t="inlineStr">
        <is>
          <t>Committed, not yet invoiced</t>
        </is>
      </c>
      <c r="P6" s="9">
        <f>SUM($C$5:$C$104)-SUM($D$5:$D$104)</f>
        <v/>
      </c>
    </row>
    <row r="7">
      <c r="A7" s="10" t="inlineStr">
        <is>
          <t>Infrastructure</t>
        </is>
      </c>
      <c r="B7" s="12">
        <f>IF($A7="","",SUMIFS(Costs!$B$5:$B$204,Costs!$A$5:$A$204,$A7))</f>
        <v/>
      </c>
      <c r="C7" s="12">
        <f>IF($A7="","",SUMIFS(Costs!$C$5:$C$204,Costs!$A$5:$A$204,$A7))</f>
        <v/>
      </c>
      <c r="D7" s="12">
        <f>IF($A7="","",SUMIFS(Costs!$D$5:$D$204,Costs!$A$5:$A$204,$A7))</f>
        <v/>
      </c>
      <c r="E7" s="9">
        <f>IF($A7="","",SUMIFS(Costs!$E$5:$E$204,Costs!$A$5:$A$204,$A7))</f>
        <v/>
      </c>
      <c r="F7" s="9">
        <f>IF($A7="","",$B7-$E7)</f>
        <v/>
      </c>
      <c r="G7" s="14">
        <f>IF($A7="","",IFERROR(SUMIFS(Costs!$D$5:$D$204,Costs!$A$5:$A$204,$A7)/$B7,0))</f>
        <v/>
      </c>
      <c r="H7" s="14">
        <f>IF($A7="","",IFERROR(SUMPRODUCT((Costs!$A$5:$A$204=$A7)*Costs!$B$5:$B$204*Costs!$G$5:$G$204)/$B7,0))</f>
        <v/>
      </c>
      <c r="I7" s="12">
        <f>IF($A7="","",$B7*$H7)</f>
        <v/>
      </c>
      <c r="J7" s="12">
        <f>IF($A7="","",$I7-$D7)</f>
        <v/>
      </c>
      <c r="K7" s="19">
        <f>IF($A7="","",IFERROR($I7/$D7,0))</f>
        <v/>
      </c>
      <c r="L7" s="18">
        <f>IF($A7="","",IF($B7=0,"⚠ no cost row carries this line name",IF($F7&lt;0,"⚠ forecast over budget by "&amp;TEXT(-$F7,"#,##0"),IF(AND($H7&gt;0,$G7&gt;$H7+0.1),"⚠ "&amp;TEXT($G7,"0%")&amp;" of budget spent for "&amp;TEXT($H7,"0%")&amp;" of the work",IF($F7&gt;0,"forecast under budget by "&amp;TEXT($F7,"#,##0"),"on budget")))))</f>
        <v/>
      </c>
      <c r="M7" s="15">
        <f>IF($A7="","",IF(COUNTIF(Costs!$A$5:$A$204,$A7)=0,"⚠ nothing on the Costs tab matches",COUNTIF(Costs!$A$5:$A$204,$A7)&amp;" cost row(s) roll up here"))</f>
        <v/>
      </c>
      <c r="O7" s="6" t="inlineStr">
        <is>
          <t>Forecast at completion</t>
        </is>
      </c>
      <c r="P7" s="9">
        <f>SUM($E$5:$E$104)</f>
        <v/>
      </c>
    </row>
    <row r="8">
      <c r="A8" s="10" t="inlineStr">
        <is>
          <t>Contingency</t>
        </is>
      </c>
      <c r="B8" s="12">
        <f>IF($A8="","",SUMIFS(Costs!$B$5:$B$204,Costs!$A$5:$A$204,$A8))</f>
        <v/>
      </c>
      <c r="C8" s="12">
        <f>IF($A8="","",SUMIFS(Costs!$C$5:$C$204,Costs!$A$5:$A$204,$A8))</f>
        <v/>
      </c>
      <c r="D8" s="12">
        <f>IF($A8="","",SUMIFS(Costs!$D$5:$D$204,Costs!$A$5:$A$204,$A8))</f>
        <v/>
      </c>
      <c r="E8" s="9">
        <f>IF($A8="","",SUMIFS(Costs!$E$5:$E$204,Costs!$A$5:$A$204,$A8))</f>
        <v/>
      </c>
      <c r="F8" s="9">
        <f>IF($A8="","",$B8-$E8)</f>
        <v/>
      </c>
      <c r="G8" s="14">
        <f>IF($A8="","",IFERROR(SUMIFS(Costs!$D$5:$D$204,Costs!$A$5:$A$204,$A8)/$B8,0))</f>
        <v/>
      </c>
      <c r="H8" s="14">
        <f>IF($A8="","",IFERROR(SUMPRODUCT((Costs!$A$5:$A$204=$A8)*Costs!$B$5:$B$204*Costs!$G$5:$G$204)/$B8,0))</f>
        <v/>
      </c>
      <c r="I8" s="12">
        <f>IF($A8="","",$B8*$H8)</f>
        <v/>
      </c>
      <c r="J8" s="12">
        <f>IF($A8="","",$I8-$D8)</f>
        <v/>
      </c>
      <c r="K8" s="19">
        <f>IF($A8="","",IFERROR($I8/$D8,0))</f>
        <v/>
      </c>
      <c r="L8" s="18">
        <f>IF($A8="","",IF($B8=0,"⚠ no cost row carries this line name",IF($F8&lt;0,"⚠ forecast over budget by "&amp;TEXT(-$F8,"#,##0"),IF(AND($H8&gt;0,$G8&gt;$H8+0.1),"⚠ "&amp;TEXT($G8,"0%")&amp;" of budget spent for "&amp;TEXT($H8,"0%")&amp;" of the work",IF($F8&gt;0,"forecast under budget by "&amp;TEXT($F8,"#,##0"),"on budget")))))</f>
        <v/>
      </c>
      <c r="M8" s="15">
        <f>IF($A8="","",IF(COUNTIF(Costs!$A$5:$A$204,$A8)=0,"⚠ nothing on the Costs tab matches",COUNTIF(Costs!$A$5:$A$204,$A8)&amp;" cost row(s) roll up here"))</f>
        <v/>
      </c>
      <c r="O8" s="6" t="inlineStr">
        <is>
          <t>Variance at completion</t>
        </is>
      </c>
      <c r="P8" s="9">
        <f>SUM($F$5:$F$104)</f>
        <v/>
      </c>
    </row>
    <row r="9">
      <c r="A9" s="10" t="n"/>
      <c r="B9" s="12">
        <f>IF($A9="","",SUMIFS(Costs!$B$5:$B$204,Costs!$A$5:$A$204,$A9))</f>
        <v/>
      </c>
      <c r="C9" s="12">
        <f>IF($A9="","",SUMIFS(Costs!$C$5:$C$204,Costs!$A$5:$A$204,$A9))</f>
        <v/>
      </c>
      <c r="D9" s="12">
        <f>IF($A9="","",SUMIFS(Costs!$D$5:$D$204,Costs!$A$5:$A$204,$A9))</f>
        <v/>
      </c>
      <c r="E9" s="9">
        <f>IF($A9="","",SUMIFS(Costs!$E$5:$E$204,Costs!$A$5:$A$204,$A9))</f>
        <v/>
      </c>
      <c r="F9" s="9">
        <f>IF($A9="","",$B9-$E9)</f>
        <v/>
      </c>
      <c r="G9" s="14">
        <f>IF($A9="","",IFERROR(SUMIFS(Costs!$D$5:$D$204,Costs!$A$5:$A$204,$A9)/$B9,0))</f>
        <v/>
      </c>
      <c r="H9" s="14">
        <f>IF($A9="","",IFERROR(SUMPRODUCT((Costs!$A$5:$A$204=$A9)*Costs!$B$5:$B$204*Costs!$G$5:$G$204)/$B9,0))</f>
        <v/>
      </c>
      <c r="I9" s="12">
        <f>IF($A9="","",$B9*$H9)</f>
        <v/>
      </c>
      <c r="J9" s="12">
        <f>IF($A9="","",$I9-$D9)</f>
        <v/>
      </c>
      <c r="K9" s="19">
        <f>IF($A9="","",IFERROR($I9/$D9,0))</f>
        <v/>
      </c>
      <c r="L9" s="18">
        <f>IF($A9="","",IF($B9=0,"⚠ no cost row carries this line name",IF($F9&lt;0,"⚠ forecast over budget by "&amp;TEXT(-$F9,"#,##0"),IF(AND($H9&gt;0,$G9&gt;$H9+0.1),"⚠ "&amp;TEXT($G9,"0%")&amp;" of budget spent for "&amp;TEXT($H9,"0%")&amp;" of the work",IF($F9&gt;0,"forecast under budget by "&amp;TEXT($F9,"#,##0"),"on budget")))))</f>
        <v/>
      </c>
      <c r="M9" s="15">
        <f>IF($A9="","",IF(COUNTIF(Costs!$A$5:$A$204,$A9)=0,"⚠ nothing on the Costs tab matches",COUNTIF(Costs!$A$5:$A$204,$A9)&amp;" cost row(s) roll up here"))</f>
        <v/>
      </c>
      <c r="O9" s="6" t="inlineStr">
        <is>
          <t>Budget consumed</t>
        </is>
      </c>
      <c r="P9" s="20">
        <f>IFERROR(SUM($D$5:$D$104)/SUM($B$5:$B$104),0)</f>
        <v/>
      </c>
    </row>
    <row r="10">
      <c r="A10" s="10" t="n"/>
      <c r="B10" s="12">
        <f>IF($A10="","",SUMIFS(Costs!$B$5:$B$204,Costs!$A$5:$A$204,$A10))</f>
        <v/>
      </c>
      <c r="C10" s="12">
        <f>IF($A10="","",SUMIFS(Costs!$C$5:$C$204,Costs!$A$5:$A$204,$A10))</f>
        <v/>
      </c>
      <c r="D10" s="12">
        <f>IF($A10="","",SUMIFS(Costs!$D$5:$D$204,Costs!$A$5:$A$204,$A10))</f>
        <v/>
      </c>
      <c r="E10" s="9">
        <f>IF($A10="","",SUMIFS(Costs!$E$5:$E$204,Costs!$A$5:$A$204,$A10))</f>
        <v/>
      </c>
      <c r="F10" s="9">
        <f>IF($A10="","",$B10-$E10)</f>
        <v/>
      </c>
      <c r="G10" s="14">
        <f>IF($A10="","",IFERROR(SUMIFS(Costs!$D$5:$D$204,Costs!$A$5:$A$204,$A10)/$B10,0))</f>
        <v/>
      </c>
      <c r="H10" s="14">
        <f>IF($A10="","",IFERROR(SUMPRODUCT((Costs!$A$5:$A$204=$A10)*Costs!$B$5:$B$204*Costs!$G$5:$G$204)/$B10,0))</f>
        <v/>
      </c>
      <c r="I10" s="12">
        <f>IF($A10="","",$B10*$H10)</f>
        <v/>
      </c>
      <c r="J10" s="12">
        <f>IF($A10="","",$I10-$D10)</f>
        <v/>
      </c>
      <c r="K10" s="19">
        <f>IF($A10="","",IFERROR($I10/$D10,0))</f>
        <v/>
      </c>
      <c r="L10" s="18">
        <f>IF($A10="","",IF($B10=0,"⚠ no cost row carries this line name",IF($F10&lt;0,"⚠ forecast over budget by "&amp;TEXT(-$F10,"#,##0"),IF(AND($H10&gt;0,$G10&gt;$H10+0.1),"⚠ "&amp;TEXT($G10,"0%")&amp;" of budget spent for "&amp;TEXT($H10,"0%")&amp;" of the work",IF($F10&gt;0,"forecast under budget by "&amp;TEXT($F10,"#,##0"),"on budget")))))</f>
        <v/>
      </c>
      <c r="M10" s="15">
        <f>IF($A10="","",IF(COUNTIF(Costs!$A$5:$A$204,$A10)=0,"⚠ nothing on the Costs tab matches",COUNTIF(Costs!$A$5:$A$204,$A10)&amp;" cost row(s) roll up here"))</f>
        <v/>
      </c>
      <c r="O10" s="6" t="inlineStr">
        <is>
          <t>Work complete (budget-weighted)</t>
        </is>
      </c>
      <c r="P10" s="20">
        <f>IFERROR(SUM($I$5:$I$104)/SUM($B$5:$B$104),0)</f>
        <v/>
      </c>
    </row>
    <row r="11">
      <c r="A11" s="10" t="n"/>
      <c r="B11" s="12">
        <f>IF($A11="","",SUMIFS(Costs!$B$5:$B$204,Costs!$A$5:$A$204,$A11))</f>
        <v/>
      </c>
      <c r="C11" s="12">
        <f>IF($A11="","",SUMIFS(Costs!$C$5:$C$204,Costs!$A$5:$A$204,$A11))</f>
        <v/>
      </c>
      <c r="D11" s="12">
        <f>IF($A11="","",SUMIFS(Costs!$D$5:$D$204,Costs!$A$5:$A$204,$A11))</f>
        <v/>
      </c>
      <c r="E11" s="9">
        <f>IF($A11="","",SUMIFS(Costs!$E$5:$E$204,Costs!$A$5:$A$204,$A11))</f>
        <v/>
      </c>
      <c r="F11" s="9">
        <f>IF($A11="","",$B11-$E11)</f>
        <v/>
      </c>
      <c r="G11" s="14">
        <f>IF($A11="","",IFERROR(SUMIFS(Costs!$D$5:$D$204,Costs!$A$5:$A$204,$A11)/$B11,0))</f>
        <v/>
      </c>
      <c r="H11" s="14">
        <f>IF($A11="","",IFERROR(SUMPRODUCT((Costs!$A$5:$A$204=$A11)*Costs!$B$5:$B$204*Costs!$G$5:$G$204)/$B11,0))</f>
        <v/>
      </c>
      <c r="I11" s="12">
        <f>IF($A11="","",$B11*$H11)</f>
        <v/>
      </c>
      <c r="J11" s="12">
        <f>IF($A11="","",$I11-$D11)</f>
        <v/>
      </c>
      <c r="K11" s="19">
        <f>IF($A11="","",IFERROR($I11/$D11,0))</f>
        <v/>
      </c>
      <c r="L11" s="18">
        <f>IF($A11="","",IF($B11=0,"⚠ no cost row carries this line name",IF($F11&lt;0,"⚠ forecast over budget by "&amp;TEXT(-$F11,"#,##0"),IF(AND($H11&gt;0,$G11&gt;$H11+0.1),"⚠ "&amp;TEXT($G11,"0%")&amp;" of budget spent for "&amp;TEXT($H11,"0%")&amp;" of the work",IF($F11&gt;0,"forecast under budget by "&amp;TEXT($F11,"#,##0"),"on budget")))))</f>
        <v/>
      </c>
      <c r="M11" s="15">
        <f>IF($A11="","",IF(COUNTIF(Costs!$A$5:$A$204,$A11)=0,"⚠ nothing on the Costs tab matches",COUNTIF(Costs!$A$5:$A$204,$A11)&amp;" cost row(s) roll up here"))</f>
        <v/>
      </c>
      <c r="O11" s="6" t="inlineStr">
        <is>
          <t>Earned value</t>
        </is>
      </c>
      <c r="P11" s="9">
        <f>SUM($I$5:$I$104)</f>
        <v/>
      </c>
    </row>
    <row r="12">
      <c r="A12" s="10" t="n"/>
      <c r="B12" s="12">
        <f>IF($A12="","",SUMIFS(Costs!$B$5:$B$204,Costs!$A$5:$A$204,$A12))</f>
        <v/>
      </c>
      <c r="C12" s="12">
        <f>IF($A12="","",SUMIFS(Costs!$C$5:$C$204,Costs!$A$5:$A$204,$A12))</f>
        <v/>
      </c>
      <c r="D12" s="12">
        <f>IF($A12="","",SUMIFS(Costs!$D$5:$D$204,Costs!$A$5:$A$204,$A12))</f>
        <v/>
      </c>
      <c r="E12" s="9">
        <f>IF($A12="","",SUMIFS(Costs!$E$5:$E$204,Costs!$A$5:$A$204,$A12))</f>
        <v/>
      </c>
      <c r="F12" s="9">
        <f>IF($A12="","",$B12-$E12)</f>
        <v/>
      </c>
      <c r="G12" s="14">
        <f>IF($A12="","",IFERROR(SUMIFS(Costs!$D$5:$D$204,Costs!$A$5:$A$204,$A12)/$B12,0))</f>
        <v/>
      </c>
      <c r="H12" s="14">
        <f>IF($A12="","",IFERROR(SUMPRODUCT((Costs!$A$5:$A$204=$A12)*Costs!$B$5:$B$204*Costs!$G$5:$G$204)/$B12,0))</f>
        <v/>
      </c>
      <c r="I12" s="12">
        <f>IF($A12="","",$B12*$H12)</f>
        <v/>
      </c>
      <c r="J12" s="12">
        <f>IF($A12="","",$I12-$D12)</f>
        <v/>
      </c>
      <c r="K12" s="19">
        <f>IF($A12="","",IFERROR($I12/$D12,0))</f>
        <v/>
      </c>
      <c r="L12" s="18">
        <f>IF($A12="","",IF($B12=0,"⚠ no cost row carries this line name",IF($F12&lt;0,"⚠ forecast over budget by "&amp;TEXT(-$F12,"#,##0"),IF(AND($H12&gt;0,$G12&gt;$H12+0.1),"⚠ "&amp;TEXT($G12,"0%")&amp;" of budget spent for "&amp;TEXT($H12,"0%")&amp;" of the work",IF($F12&gt;0,"forecast under budget by "&amp;TEXT($F12,"#,##0"),"on budget")))))</f>
        <v/>
      </c>
      <c r="M12" s="15">
        <f>IF($A12="","",IF(COUNTIF(Costs!$A$5:$A$204,$A12)=0,"⚠ nothing on the Costs tab matches",COUNTIF(Costs!$A$5:$A$204,$A12)&amp;" cost row(s) roll up here"))</f>
        <v/>
      </c>
      <c r="O12" s="6" t="inlineStr">
        <is>
          <t>Cost variance</t>
        </is>
      </c>
      <c r="P12" s="9">
        <f>SUM($I$5:$I$104)-SUM($D$5:$D$104)</f>
        <v/>
      </c>
    </row>
    <row r="13">
      <c r="A13" s="10" t="n"/>
      <c r="B13" s="12">
        <f>IF($A13="","",SUMIFS(Costs!$B$5:$B$204,Costs!$A$5:$A$204,$A13))</f>
        <v/>
      </c>
      <c r="C13" s="12">
        <f>IF($A13="","",SUMIFS(Costs!$C$5:$C$204,Costs!$A$5:$A$204,$A13))</f>
        <v/>
      </c>
      <c r="D13" s="12">
        <f>IF($A13="","",SUMIFS(Costs!$D$5:$D$204,Costs!$A$5:$A$204,$A13))</f>
        <v/>
      </c>
      <c r="E13" s="9">
        <f>IF($A13="","",SUMIFS(Costs!$E$5:$E$204,Costs!$A$5:$A$204,$A13))</f>
        <v/>
      </c>
      <c r="F13" s="9">
        <f>IF($A13="","",$B13-$E13)</f>
        <v/>
      </c>
      <c r="G13" s="14">
        <f>IF($A13="","",IFERROR(SUMIFS(Costs!$D$5:$D$204,Costs!$A$5:$A$204,$A13)/$B13,0))</f>
        <v/>
      </c>
      <c r="H13" s="14">
        <f>IF($A13="","",IFERROR(SUMPRODUCT((Costs!$A$5:$A$204=$A13)*Costs!$B$5:$B$204*Costs!$G$5:$G$204)/$B13,0))</f>
        <v/>
      </c>
      <c r="I13" s="12">
        <f>IF($A13="","",$B13*$H13)</f>
        <v/>
      </c>
      <c r="J13" s="12">
        <f>IF($A13="","",$I13-$D13)</f>
        <v/>
      </c>
      <c r="K13" s="19">
        <f>IF($A13="","",IFERROR($I13/$D13,0))</f>
        <v/>
      </c>
      <c r="L13" s="18">
        <f>IF($A13="","",IF($B13=0,"⚠ no cost row carries this line name",IF($F13&lt;0,"⚠ forecast over budget by "&amp;TEXT(-$F13,"#,##0"),IF(AND($H13&gt;0,$G13&gt;$H13+0.1),"⚠ "&amp;TEXT($G13,"0%")&amp;" of budget spent for "&amp;TEXT($H13,"0%")&amp;" of the work",IF($F13&gt;0,"forecast under budget by "&amp;TEXT($F13,"#,##0"),"on budget")))))</f>
        <v/>
      </c>
      <c r="M13" s="15">
        <f>IF($A13="","",IF(COUNTIF(Costs!$A$5:$A$204,$A13)=0,"⚠ nothing on the Costs tab matches",COUNTIF(Costs!$A$5:$A$204,$A13)&amp;" cost row(s) roll up here"))</f>
        <v/>
      </c>
      <c r="O13" s="6" t="inlineStr">
        <is>
          <t>Cost performance index</t>
        </is>
      </c>
      <c r="P13" s="21">
        <f>IFERROR(SUM($I$5:$I$104)/SUM($D$5:$D$104),0)</f>
        <v/>
      </c>
    </row>
    <row r="14">
      <c r="A14" s="10" t="n"/>
      <c r="B14" s="12">
        <f>IF($A14="","",SUMIFS(Costs!$B$5:$B$204,Costs!$A$5:$A$204,$A14))</f>
        <v/>
      </c>
      <c r="C14" s="12">
        <f>IF($A14="","",SUMIFS(Costs!$C$5:$C$204,Costs!$A$5:$A$204,$A14))</f>
        <v/>
      </c>
      <c r="D14" s="12">
        <f>IF($A14="","",SUMIFS(Costs!$D$5:$D$204,Costs!$A$5:$A$204,$A14))</f>
        <v/>
      </c>
      <c r="E14" s="9">
        <f>IF($A14="","",SUMIFS(Costs!$E$5:$E$204,Costs!$A$5:$A$204,$A14))</f>
        <v/>
      </c>
      <c r="F14" s="9">
        <f>IF($A14="","",$B14-$E14)</f>
        <v/>
      </c>
      <c r="G14" s="14">
        <f>IF($A14="","",IFERROR(SUMIFS(Costs!$D$5:$D$204,Costs!$A$5:$A$204,$A14)/$B14,0))</f>
        <v/>
      </c>
      <c r="H14" s="14">
        <f>IF($A14="","",IFERROR(SUMPRODUCT((Costs!$A$5:$A$204=$A14)*Costs!$B$5:$B$204*Costs!$G$5:$G$204)/$B14,0))</f>
        <v/>
      </c>
      <c r="I14" s="12">
        <f>IF($A14="","",$B14*$H14)</f>
        <v/>
      </c>
      <c r="J14" s="12">
        <f>IF($A14="","",$I14-$D14)</f>
        <v/>
      </c>
      <c r="K14" s="19">
        <f>IF($A14="","",IFERROR($I14/$D14,0))</f>
        <v/>
      </c>
      <c r="L14" s="18">
        <f>IF($A14="","",IF($B14=0,"⚠ no cost row carries this line name",IF($F14&lt;0,"⚠ forecast over budget by "&amp;TEXT(-$F14,"#,##0"),IF(AND($H14&gt;0,$G14&gt;$H14+0.1),"⚠ "&amp;TEXT($G14,"0%")&amp;" of budget spent for "&amp;TEXT($H14,"0%")&amp;" of the work",IF($F14&gt;0,"forecast under budget by "&amp;TEXT($F14,"#,##0"),"on budget")))))</f>
        <v/>
      </c>
      <c r="M14" s="15">
        <f>IF($A14="","",IF(COUNTIF(Costs!$A$5:$A$204,$A14)=0,"⚠ nothing on the Costs tab matches",COUNTIF(Costs!$A$5:$A$204,$A14)&amp;" cost row(s) roll up here"))</f>
        <v/>
      </c>
      <c r="O14" s="6" t="inlineStr">
        <is>
          <t>Contingency left unallocated</t>
        </is>
      </c>
      <c r="P14" s="9">
        <f>IFERROR(SUMIFS(Costs!$B$5:$B$204,Costs!$A$5:$A$204,"Contingency")-SUMIFS(Costs!$E$5:$E$204,Costs!$A$5:$A$204,"Contingency"),0)</f>
        <v/>
      </c>
    </row>
    <row r="15">
      <c r="A15" s="10" t="n"/>
      <c r="B15" s="12">
        <f>IF($A15="","",SUMIFS(Costs!$B$5:$B$204,Costs!$A$5:$A$204,$A15))</f>
        <v/>
      </c>
      <c r="C15" s="12">
        <f>IF($A15="","",SUMIFS(Costs!$C$5:$C$204,Costs!$A$5:$A$204,$A15))</f>
        <v/>
      </c>
      <c r="D15" s="12">
        <f>IF($A15="","",SUMIFS(Costs!$D$5:$D$204,Costs!$A$5:$A$204,$A15))</f>
        <v/>
      </c>
      <c r="E15" s="9">
        <f>IF($A15="","",SUMIFS(Costs!$E$5:$E$204,Costs!$A$5:$A$204,$A15))</f>
        <v/>
      </c>
      <c r="F15" s="9">
        <f>IF($A15="","",$B15-$E15)</f>
        <v/>
      </c>
      <c r="G15" s="14">
        <f>IF($A15="","",IFERROR(SUMIFS(Costs!$D$5:$D$204,Costs!$A$5:$A$204,$A15)/$B15,0))</f>
        <v/>
      </c>
      <c r="H15" s="14">
        <f>IF($A15="","",IFERROR(SUMPRODUCT((Costs!$A$5:$A$204=$A15)*Costs!$B$5:$B$204*Costs!$G$5:$G$204)/$B15,0))</f>
        <v/>
      </c>
      <c r="I15" s="12">
        <f>IF($A15="","",$B15*$H15)</f>
        <v/>
      </c>
      <c r="J15" s="12">
        <f>IF($A15="","",$I15-$D15)</f>
        <v/>
      </c>
      <c r="K15" s="19">
        <f>IF($A15="","",IFERROR($I15/$D15,0))</f>
        <v/>
      </c>
      <c r="L15" s="18">
        <f>IF($A15="","",IF($B15=0,"⚠ no cost row carries this line name",IF($F15&lt;0,"⚠ forecast over budget by "&amp;TEXT(-$F15,"#,##0"),IF(AND($H15&gt;0,$G15&gt;$H15+0.1),"⚠ "&amp;TEXT($G15,"0%")&amp;" of budget spent for "&amp;TEXT($H15,"0%")&amp;" of the work",IF($F15&gt;0,"forecast under budget by "&amp;TEXT($F15,"#,##0"),"on budget")))))</f>
        <v/>
      </c>
      <c r="M15" s="15">
        <f>IF($A15="","",IF(COUNTIF(Costs!$A$5:$A$204,$A15)=0,"⚠ nothing on the Costs tab matches",COUNTIF(Costs!$A$5:$A$204,$A15)&amp;" cost row(s) roll up here"))</f>
        <v/>
      </c>
      <c r="O15" s="6" t="inlineStr">
        <is>
          <t>Lines over budget</t>
        </is>
      </c>
      <c r="P15" s="7">
        <f>COUNTIF($L$5:$L$104,"⚠ forecast over*")</f>
        <v/>
      </c>
    </row>
    <row r="16">
      <c r="A16" s="10" t="n"/>
      <c r="B16" s="12">
        <f>IF($A16="","",SUMIFS(Costs!$B$5:$B$204,Costs!$A$5:$A$204,$A16))</f>
        <v/>
      </c>
      <c r="C16" s="12">
        <f>IF($A16="","",SUMIFS(Costs!$C$5:$C$204,Costs!$A$5:$A$204,$A16))</f>
        <v/>
      </c>
      <c r="D16" s="12">
        <f>IF($A16="","",SUMIFS(Costs!$D$5:$D$204,Costs!$A$5:$A$204,$A16))</f>
        <v/>
      </c>
      <c r="E16" s="9">
        <f>IF($A16="","",SUMIFS(Costs!$E$5:$E$204,Costs!$A$5:$A$204,$A16))</f>
        <v/>
      </c>
      <c r="F16" s="9">
        <f>IF($A16="","",$B16-$E16)</f>
        <v/>
      </c>
      <c r="G16" s="14">
        <f>IF($A16="","",IFERROR(SUMIFS(Costs!$D$5:$D$204,Costs!$A$5:$A$204,$A16)/$B16,0))</f>
        <v/>
      </c>
      <c r="H16" s="14">
        <f>IF($A16="","",IFERROR(SUMPRODUCT((Costs!$A$5:$A$204=$A16)*Costs!$B$5:$B$204*Costs!$G$5:$G$204)/$B16,0))</f>
        <v/>
      </c>
      <c r="I16" s="12">
        <f>IF($A16="","",$B16*$H16)</f>
        <v/>
      </c>
      <c r="J16" s="12">
        <f>IF($A16="","",$I16-$D16)</f>
        <v/>
      </c>
      <c r="K16" s="19">
        <f>IF($A16="","",IFERROR($I16/$D16,0))</f>
        <v/>
      </c>
      <c r="L16" s="18">
        <f>IF($A16="","",IF($B16=0,"⚠ no cost row carries this line name",IF($F16&lt;0,"⚠ forecast over budget by "&amp;TEXT(-$F16,"#,##0"),IF(AND($H16&gt;0,$G16&gt;$H16+0.1),"⚠ "&amp;TEXT($G16,"0%")&amp;" of budget spent for "&amp;TEXT($H16,"0%")&amp;" of the work",IF($F16&gt;0,"forecast under budget by "&amp;TEXT($F16,"#,##0"),"on budget")))))</f>
        <v/>
      </c>
      <c r="M16" s="15">
        <f>IF($A16="","",IF(COUNTIF(Costs!$A$5:$A$204,$A16)=0,"⚠ nothing on the Costs tab matches",COUNTIF(Costs!$A$5:$A$204,$A16)&amp;" cost row(s) roll up here"))</f>
        <v/>
      </c>
      <c r="O16" s="6" t="inlineStr">
        <is>
          <t>Cost rows on no reporting line</t>
        </is>
      </c>
      <c r="P16" s="7">
        <f>SUMPRODUCT((Costs!$A$5:$A$204&lt;&gt;"")*(COUNTIF(Forecast!$A$5:$A$104,Costs!$A$5:$A$204)=0))</f>
        <v/>
      </c>
    </row>
    <row r="17">
      <c r="A17" s="10" t="n"/>
      <c r="B17" s="12">
        <f>IF($A17="","",SUMIFS(Costs!$B$5:$B$204,Costs!$A$5:$A$204,$A17))</f>
        <v/>
      </c>
      <c r="C17" s="12">
        <f>IF($A17="","",SUMIFS(Costs!$C$5:$C$204,Costs!$A$5:$A$204,$A17))</f>
        <v/>
      </c>
      <c r="D17" s="12">
        <f>IF($A17="","",SUMIFS(Costs!$D$5:$D$204,Costs!$A$5:$A$204,$A17))</f>
        <v/>
      </c>
      <c r="E17" s="9">
        <f>IF($A17="","",SUMIFS(Costs!$E$5:$E$204,Costs!$A$5:$A$204,$A17))</f>
        <v/>
      </c>
      <c r="F17" s="9">
        <f>IF($A17="","",$B17-$E17)</f>
        <v/>
      </c>
      <c r="G17" s="14">
        <f>IF($A17="","",IFERROR(SUMIFS(Costs!$D$5:$D$204,Costs!$A$5:$A$204,$A17)/$B17,0))</f>
        <v/>
      </c>
      <c r="H17" s="14">
        <f>IF($A17="","",IFERROR(SUMPRODUCT((Costs!$A$5:$A$204=$A17)*Costs!$B$5:$B$204*Costs!$G$5:$G$204)/$B17,0))</f>
        <v/>
      </c>
      <c r="I17" s="12">
        <f>IF($A17="","",$B17*$H17)</f>
        <v/>
      </c>
      <c r="J17" s="12">
        <f>IF($A17="","",$I17-$D17)</f>
        <v/>
      </c>
      <c r="K17" s="19">
        <f>IF($A17="","",IFERROR($I17/$D17,0))</f>
        <v/>
      </c>
      <c r="L17" s="18">
        <f>IF($A17="","",IF($B17=0,"⚠ no cost row carries this line name",IF($F17&lt;0,"⚠ forecast over budget by "&amp;TEXT(-$F17,"#,##0"),IF(AND($H17&gt;0,$G17&gt;$H17+0.1),"⚠ "&amp;TEXT($G17,"0%")&amp;" of budget spent for "&amp;TEXT($H17,"0%")&amp;" of the work",IF($F17&gt;0,"forecast under budget by "&amp;TEXT($F17,"#,##0"),"on budget")))))</f>
        <v/>
      </c>
      <c r="M17" s="15">
        <f>IF($A17="","",IF(COUNTIF(Costs!$A$5:$A$204,$A17)=0,"⚠ nothing on the Costs tab matches",COUNTIF(Costs!$A$5:$A$204,$A17)&amp;" cost row(s) roll up here"))</f>
        <v/>
      </c>
    </row>
    <row r="18">
      <c r="A18" s="10" t="n"/>
      <c r="B18" s="12">
        <f>IF($A18="","",SUMIFS(Costs!$B$5:$B$204,Costs!$A$5:$A$204,$A18))</f>
        <v/>
      </c>
      <c r="C18" s="12">
        <f>IF($A18="","",SUMIFS(Costs!$C$5:$C$204,Costs!$A$5:$A$204,$A18))</f>
        <v/>
      </c>
      <c r="D18" s="12">
        <f>IF($A18="","",SUMIFS(Costs!$D$5:$D$204,Costs!$A$5:$A$204,$A18))</f>
        <v/>
      </c>
      <c r="E18" s="9">
        <f>IF($A18="","",SUMIFS(Costs!$E$5:$E$204,Costs!$A$5:$A$204,$A18))</f>
        <v/>
      </c>
      <c r="F18" s="9">
        <f>IF($A18="","",$B18-$E18)</f>
        <v/>
      </c>
      <c r="G18" s="14">
        <f>IF($A18="","",IFERROR(SUMIFS(Costs!$D$5:$D$204,Costs!$A$5:$A$204,$A18)/$B18,0))</f>
        <v/>
      </c>
      <c r="H18" s="14">
        <f>IF($A18="","",IFERROR(SUMPRODUCT((Costs!$A$5:$A$204=$A18)*Costs!$B$5:$B$204*Costs!$G$5:$G$204)/$B18,0))</f>
        <v/>
      </c>
      <c r="I18" s="12">
        <f>IF($A18="","",$B18*$H18)</f>
        <v/>
      </c>
      <c r="J18" s="12">
        <f>IF($A18="","",$I18-$D18)</f>
        <v/>
      </c>
      <c r="K18" s="19">
        <f>IF($A18="","",IFERROR($I18/$D18,0))</f>
        <v/>
      </c>
      <c r="L18" s="18">
        <f>IF($A18="","",IF($B18=0,"⚠ no cost row carries this line name",IF($F18&lt;0,"⚠ forecast over budget by "&amp;TEXT(-$F18,"#,##0"),IF(AND($H18&gt;0,$G18&gt;$H18+0.1),"⚠ "&amp;TEXT($G18,"0%")&amp;" of budget spent for "&amp;TEXT($H18,"0%")&amp;" of the work",IF($F18&gt;0,"forecast under budget by "&amp;TEXT($F18,"#,##0"),"on budget")))))</f>
        <v/>
      </c>
      <c r="M18" s="15">
        <f>IF($A18="","",IF(COUNTIF(Costs!$A$5:$A$204,$A18)=0,"⚠ nothing on the Costs tab matches",COUNTIF(Costs!$A$5:$A$204,$A18)&amp;" cost row(s) roll up here"))</f>
        <v/>
      </c>
    </row>
    <row r="19">
      <c r="A19" s="10" t="n"/>
      <c r="B19" s="12">
        <f>IF($A19="","",SUMIFS(Costs!$B$5:$B$204,Costs!$A$5:$A$204,$A19))</f>
        <v/>
      </c>
      <c r="C19" s="12">
        <f>IF($A19="","",SUMIFS(Costs!$C$5:$C$204,Costs!$A$5:$A$204,$A19))</f>
        <v/>
      </c>
      <c r="D19" s="12">
        <f>IF($A19="","",SUMIFS(Costs!$D$5:$D$204,Costs!$A$5:$A$204,$A19))</f>
        <v/>
      </c>
      <c r="E19" s="9">
        <f>IF($A19="","",SUMIFS(Costs!$E$5:$E$204,Costs!$A$5:$A$204,$A19))</f>
        <v/>
      </c>
      <c r="F19" s="9">
        <f>IF($A19="","",$B19-$E19)</f>
        <v/>
      </c>
      <c r="G19" s="14">
        <f>IF($A19="","",IFERROR(SUMIFS(Costs!$D$5:$D$204,Costs!$A$5:$A$204,$A19)/$B19,0))</f>
        <v/>
      </c>
      <c r="H19" s="14">
        <f>IF($A19="","",IFERROR(SUMPRODUCT((Costs!$A$5:$A$204=$A19)*Costs!$B$5:$B$204*Costs!$G$5:$G$204)/$B19,0))</f>
        <v/>
      </c>
      <c r="I19" s="12">
        <f>IF($A19="","",$B19*$H19)</f>
        <v/>
      </c>
      <c r="J19" s="12">
        <f>IF($A19="","",$I19-$D19)</f>
        <v/>
      </c>
      <c r="K19" s="19">
        <f>IF($A19="","",IFERROR($I19/$D19,0))</f>
        <v/>
      </c>
      <c r="L19" s="18">
        <f>IF($A19="","",IF($B19=0,"⚠ no cost row carries this line name",IF($F19&lt;0,"⚠ forecast over budget by "&amp;TEXT(-$F19,"#,##0"),IF(AND($H19&gt;0,$G19&gt;$H19+0.1),"⚠ "&amp;TEXT($G19,"0%")&amp;" of budget spent for "&amp;TEXT($H19,"0%")&amp;" of the work",IF($F19&gt;0,"forecast under budget by "&amp;TEXT($F19,"#,##0"),"on budget")))))</f>
        <v/>
      </c>
      <c r="M19" s="15">
        <f>IF($A19="","",IF(COUNTIF(Costs!$A$5:$A$204,$A19)=0,"⚠ nothing on the Costs tab matches",COUNTIF(Costs!$A$5:$A$204,$A19)&amp;" cost row(s) roll up here"))</f>
        <v/>
      </c>
    </row>
    <row r="20">
      <c r="A20" s="10" t="n"/>
      <c r="B20" s="12">
        <f>IF($A20="","",SUMIFS(Costs!$B$5:$B$204,Costs!$A$5:$A$204,$A20))</f>
        <v/>
      </c>
      <c r="C20" s="12">
        <f>IF($A20="","",SUMIFS(Costs!$C$5:$C$204,Costs!$A$5:$A$204,$A20))</f>
        <v/>
      </c>
      <c r="D20" s="12">
        <f>IF($A20="","",SUMIFS(Costs!$D$5:$D$204,Costs!$A$5:$A$204,$A20))</f>
        <v/>
      </c>
      <c r="E20" s="9">
        <f>IF($A20="","",SUMIFS(Costs!$E$5:$E$204,Costs!$A$5:$A$204,$A20))</f>
        <v/>
      </c>
      <c r="F20" s="9">
        <f>IF($A20="","",$B20-$E20)</f>
        <v/>
      </c>
      <c r="G20" s="14">
        <f>IF($A20="","",IFERROR(SUMIFS(Costs!$D$5:$D$204,Costs!$A$5:$A$204,$A20)/$B20,0))</f>
        <v/>
      </c>
      <c r="H20" s="14">
        <f>IF($A20="","",IFERROR(SUMPRODUCT((Costs!$A$5:$A$204=$A20)*Costs!$B$5:$B$204*Costs!$G$5:$G$204)/$B20,0))</f>
        <v/>
      </c>
      <c r="I20" s="12">
        <f>IF($A20="","",$B20*$H20)</f>
        <v/>
      </c>
      <c r="J20" s="12">
        <f>IF($A20="","",$I20-$D20)</f>
        <v/>
      </c>
      <c r="K20" s="19">
        <f>IF($A20="","",IFERROR($I20/$D20,0))</f>
        <v/>
      </c>
      <c r="L20" s="18">
        <f>IF($A20="","",IF($B20=0,"⚠ no cost row carries this line name",IF($F20&lt;0,"⚠ forecast over budget by "&amp;TEXT(-$F20,"#,##0"),IF(AND($H20&gt;0,$G20&gt;$H20+0.1),"⚠ "&amp;TEXT($G20,"0%")&amp;" of budget spent for "&amp;TEXT($H20,"0%")&amp;" of the work",IF($F20&gt;0,"forecast under budget by "&amp;TEXT($F20,"#,##0"),"on budget")))))</f>
        <v/>
      </c>
      <c r="M20" s="15">
        <f>IF($A20="","",IF(COUNTIF(Costs!$A$5:$A$204,$A20)=0,"⚠ nothing on the Costs tab matches",COUNTIF(Costs!$A$5:$A$204,$A20)&amp;" cost row(s) roll up here"))</f>
        <v/>
      </c>
    </row>
    <row r="21">
      <c r="A21" s="10" t="n"/>
      <c r="B21" s="12">
        <f>IF($A21="","",SUMIFS(Costs!$B$5:$B$204,Costs!$A$5:$A$204,$A21))</f>
        <v/>
      </c>
      <c r="C21" s="12">
        <f>IF($A21="","",SUMIFS(Costs!$C$5:$C$204,Costs!$A$5:$A$204,$A21))</f>
        <v/>
      </c>
      <c r="D21" s="12">
        <f>IF($A21="","",SUMIFS(Costs!$D$5:$D$204,Costs!$A$5:$A$204,$A21))</f>
        <v/>
      </c>
      <c r="E21" s="9">
        <f>IF($A21="","",SUMIFS(Costs!$E$5:$E$204,Costs!$A$5:$A$204,$A21))</f>
        <v/>
      </c>
      <c r="F21" s="9">
        <f>IF($A21="","",$B21-$E21)</f>
        <v/>
      </c>
      <c r="G21" s="14">
        <f>IF($A21="","",IFERROR(SUMIFS(Costs!$D$5:$D$204,Costs!$A$5:$A$204,$A21)/$B21,0))</f>
        <v/>
      </c>
      <c r="H21" s="14">
        <f>IF($A21="","",IFERROR(SUMPRODUCT((Costs!$A$5:$A$204=$A21)*Costs!$B$5:$B$204*Costs!$G$5:$G$204)/$B21,0))</f>
        <v/>
      </c>
      <c r="I21" s="12">
        <f>IF($A21="","",$B21*$H21)</f>
        <v/>
      </c>
      <c r="J21" s="12">
        <f>IF($A21="","",$I21-$D21)</f>
        <v/>
      </c>
      <c r="K21" s="19">
        <f>IF($A21="","",IFERROR($I21/$D21,0))</f>
        <v/>
      </c>
      <c r="L21" s="18">
        <f>IF($A21="","",IF($B21=0,"⚠ no cost row carries this line name",IF($F21&lt;0,"⚠ forecast over budget by "&amp;TEXT(-$F21,"#,##0"),IF(AND($H21&gt;0,$G21&gt;$H21+0.1),"⚠ "&amp;TEXT($G21,"0%")&amp;" of budget spent for "&amp;TEXT($H21,"0%")&amp;" of the work",IF($F21&gt;0,"forecast under budget by "&amp;TEXT($F21,"#,##0"),"on budget")))))</f>
        <v/>
      </c>
      <c r="M21" s="15">
        <f>IF($A21="","",IF(COUNTIF(Costs!$A$5:$A$204,$A21)=0,"⚠ nothing on the Costs tab matches",COUNTIF(Costs!$A$5:$A$204,$A21)&amp;" cost row(s) roll up here"))</f>
        <v/>
      </c>
    </row>
    <row r="22">
      <c r="A22" s="10" t="n"/>
      <c r="B22" s="12">
        <f>IF($A22="","",SUMIFS(Costs!$B$5:$B$204,Costs!$A$5:$A$204,$A22))</f>
        <v/>
      </c>
      <c r="C22" s="12">
        <f>IF($A22="","",SUMIFS(Costs!$C$5:$C$204,Costs!$A$5:$A$204,$A22))</f>
        <v/>
      </c>
      <c r="D22" s="12">
        <f>IF($A22="","",SUMIFS(Costs!$D$5:$D$204,Costs!$A$5:$A$204,$A22))</f>
        <v/>
      </c>
      <c r="E22" s="9">
        <f>IF($A22="","",SUMIFS(Costs!$E$5:$E$204,Costs!$A$5:$A$204,$A22))</f>
        <v/>
      </c>
      <c r="F22" s="9">
        <f>IF($A22="","",$B22-$E22)</f>
        <v/>
      </c>
      <c r="G22" s="14">
        <f>IF($A22="","",IFERROR(SUMIFS(Costs!$D$5:$D$204,Costs!$A$5:$A$204,$A22)/$B22,0))</f>
        <v/>
      </c>
      <c r="H22" s="14">
        <f>IF($A22="","",IFERROR(SUMPRODUCT((Costs!$A$5:$A$204=$A22)*Costs!$B$5:$B$204*Costs!$G$5:$G$204)/$B22,0))</f>
        <v/>
      </c>
      <c r="I22" s="12">
        <f>IF($A22="","",$B22*$H22)</f>
        <v/>
      </c>
      <c r="J22" s="12">
        <f>IF($A22="","",$I22-$D22)</f>
        <v/>
      </c>
      <c r="K22" s="19">
        <f>IF($A22="","",IFERROR($I22/$D22,0))</f>
        <v/>
      </c>
      <c r="L22" s="18">
        <f>IF($A22="","",IF($B22=0,"⚠ no cost row carries this line name",IF($F22&lt;0,"⚠ forecast over budget by "&amp;TEXT(-$F22,"#,##0"),IF(AND($H22&gt;0,$G22&gt;$H22+0.1),"⚠ "&amp;TEXT($G22,"0%")&amp;" of budget spent for "&amp;TEXT($H22,"0%")&amp;" of the work",IF($F22&gt;0,"forecast under budget by "&amp;TEXT($F22,"#,##0"),"on budget")))))</f>
        <v/>
      </c>
      <c r="M22" s="15">
        <f>IF($A22="","",IF(COUNTIF(Costs!$A$5:$A$204,$A22)=0,"⚠ nothing on the Costs tab matches",COUNTIF(Costs!$A$5:$A$204,$A22)&amp;" cost row(s) roll up here"))</f>
        <v/>
      </c>
    </row>
    <row r="23">
      <c r="A23" s="10" t="n"/>
      <c r="B23" s="12">
        <f>IF($A23="","",SUMIFS(Costs!$B$5:$B$204,Costs!$A$5:$A$204,$A23))</f>
        <v/>
      </c>
      <c r="C23" s="12">
        <f>IF($A23="","",SUMIFS(Costs!$C$5:$C$204,Costs!$A$5:$A$204,$A23))</f>
        <v/>
      </c>
      <c r="D23" s="12">
        <f>IF($A23="","",SUMIFS(Costs!$D$5:$D$204,Costs!$A$5:$A$204,$A23))</f>
        <v/>
      </c>
      <c r="E23" s="9">
        <f>IF($A23="","",SUMIFS(Costs!$E$5:$E$204,Costs!$A$5:$A$204,$A23))</f>
        <v/>
      </c>
      <c r="F23" s="9">
        <f>IF($A23="","",$B23-$E23)</f>
        <v/>
      </c>
      <c r="G23" s="14">
        <f>IF($A23="","",IFERROR(SUMIFS(Costs!$D$5:$D$204,Costs!$A$5:$A$204,$A23)/$B23,0))</f>
        <v/>
      </c>
      <c r="H23" s="14">
        <f>IF($A23="","",IFERROR(SUMPRODUCT((Costs!$A$5:$A$204=$A23)*Costs!$B$5:$B$204*Costs!$G$5:$G$204)/$B23,0))</f>
        <v/>
      </c>
      <c r="I23" s="12">
        <f>IF($A23="","",$B23*$H23)</f>
        <v/>
      </c>
      <c r="J23" s="12">
        <f>IF($A23="","",$I23-$D23)</f>
        <v/>
      </c>
      <c r="K23" s="19">
        <f>IF($A23="","",IFERROR($I23/$D23,0))</f>
        <v/>
      </c>
      <c r="L23" s="18">
        <f>IF($A23="","",IF($B23=0,"⚠ no cost row carries this line name",IF($F23&lt;0,"⚠ forecast over budget by "&amp;TEXT(-$F23,"#,##0"),IF(AND($H23&gt;0,$G23&gt;$H23+0.1),"⚠ "&amp;TEXT($G23,"0%")&amp;" of budget spent for "&amp;TEXT($H23,"0%")&amp;" of the work",IF($F23&gt;0,"forecast under budget by "&amp;TEXT($F23,"#,##0"),"on budget")))))</f>
        <v/>
      </c>
      <c r="M23" s="15">
        <f>IF($A23="","",IF(COUNTIF(Costs!$A$5:$A$204,$A23)=0,"⚠ nothing on the Costs tab matches",COUNTIF(Costs!$A$5:$A$204,$A23)&amp;" cost row(s) roll up here"))</f>
        <v/>
      </c>
    </row>
    <row r="24">
      <c r="A24" s="10" t="n"/>
      <c r="B24" s="12">
        <f>IF($A24="","",SUMIFS(Costs!$B$5:$B$204,Costs!$A$5:$A$204,$A24))</f>
        <v/>
      </c>
      <c r="C24" s="12">
        <f>IF($A24="","",SUMIFS(Costs!$C$5:$C$204,Costs!$A$5:$A$204,$A24))</f>
        <v/>
      </c>
      <c r="D24" s="12">
        <f>IF($A24="","",SUMIFS(Costs!$D$5:$D$204,Costs!$A$5:$A$204,$A24))</f>
        <v/>
      </c>
      <c r="E24" s="9">
        <f>IF($A24="","",SUMIFS(Costs!$E$5:$E$204,Costs!$A$5:$A$204,$A24))</f>
        <v/>
      </c>
      <c r="F24" s="9">
        <f>IF($A24="","",$B24-$E24)</f>
        <v/>
      </c>
      <c r="G24" s="14">
        <f>IF($A24="","",IFERROR(SUMIFS(Costs!$D$5:$D$204,Costs!$A$5:$A$204,$A24)/$B24,0))</f>
        <v/>
      </c>
      <c r="H24" s="14">
        <f>IF($A24="","",IFERROR(SUMPRODUCT((Costs!$A$5:$A$204=$A24)*Costs!$B$5:$B$204*Costs!$G$5:$G$204)/$B24,0))</f>
        <v/>
      </c>
      <c r="I24" s="12">
        <f>IF($A24="","",$B24*$H24)</f>
        <v/>
      </c>
      <c r="J24" s="12">
        <f>IF($A24="","",$I24-$D24)</f>
        <v/>
      </c>
      <c r="K24" s="19">
        <f>IF($A24="","",IFERROR($I24/$D24,0))</f>
        <v/>
      </c>
      <c r="L24" s="18">
        <f>IF($A24="","",IF($B24=0,"⚠ no cost row carries this line name",IF($F24&lt;0,"⚠ forecast over budget by "&amp;TEXT(-$F24,"#,##0"),IF(AND($H24&gt;0,$G24&gt;$H24+0.1),"⚠ "&amp;TEXT($G24,"0%")&amp;" of budget spent for "&amp;TEXT($H24,"0%")&amp;" of the work",IF($F24&gt;0,"forecast under budget by "&amp;TEXT($F24,"#,##0"),"on budget")))))</f>
        <v/>
      </c>
      <c r="M24" s="15">
        <f>IF($A24="","",IF(COUNTIF(Costs!$A$5:$A$204,$A24)=0,"⚠ nothing on the Costs tab matches",COUNTIF(Costs!$A$5:$A$204,$A24)&amp;" cost row(s) roll up here"))</f>
        <v/>
      </c>
    </row>
    <row r="25">
      <c r="A25" s="10" t="n"/>
      <c r="B25" s="12">
        <f>IF($A25="","",SUMIFS(Costs!$B$5:$B$204,Costs!$A$5:$A$204,$A25))</f>
        <v/>
      </c>
      <c r="C25" s="12">
        <f>IF($A25="","",SUMIFS(Costs!$C$5:$C$204,Costs!$A$5:$A$204,$A25))</f>
        <v/>
      </c>
      <c r="D25" s="12">
        <f>IF($A25="","",SUMIFS(Costs!$D$5:$D$204,Costs!$A$5:$A$204,$A25))</f>
        <v/>
      </c>
      <c r="E25" s="9">
        <f>IF($A25="","",SUMIFS(Costs!$E$5:$E$204,Costs!$A$5:$A$204,$A25))</f>
        <v/>
      </c>
      <c r="F25" s="9">
        <f>IF($A25="","",$B25-$E25)</f>
        <v/>
      </c>
      <c r="G25" s="14">
        <f>IF($A25="","",IFERROR(SUMIFS(Costs!$D$5:$D$204,Costs!$A$5:$A$204,$A25)/$B25,0))</f>
        <v/>
      </c>
      <c r="H25" s="14">
        <f>IF($A25="","",IFERROR(SUMPRODUCT((Costs!$A$5:$A$204=$A25)*Costs!$B$5:$B$204*Costs!$G$5:$G$204)/$B25,0))</f>
        <v/>
      </c>
      <c r="I25" s="12">
        <f>IF($A25="","",$B25*$H25)</f>
        <v/>
      </c>
      <c r="J25" s="12">
        <f>IF($A25="","",$I25-$D25)</f>
        <v/>
      </c>
      <c r="K25" s="19">
        <f>IF($A25="","",IFERROR($I25/$D25,0))</f>
        <v/>
      </c>
      <c r="L25" s="18">
        <f>IF($A25="","",IF($B25=0,"⚠ no cost row carries this line name",IF($F25&lt;0,"⚠ forecast over budget by "&amp;TEXT(-$F25,"#,##0"),IF(AND($H25&gt;0,$G25&gt;$H25+0.1),"⚠ "&amp;TEXT($G25,"0%")&amp;" of budget spent for "&amp;TEXT($H25,"0%")&amp;" of the work",IF($F25&gt;0,"forecast under budget by "&amp;TEXT($F25,"#,##0"),"on budget")))))</f>
        <v/>
      </c>
      <c r="M25" s="15">
        <f>IF($A25="","",IF(COUNTIF(Costs!$A$5:$A$204,$A25)=0,"⚠ nothing on the Costs tab matches",COUNTIF(Costs!$A$5:$A$204,$A25)&amp;" cost row(s) roll up here"))</f>
        <v/>
      </c>
    </row>
    <row r="26">
      <c r="A26" s="10" t="n"/>
      <c r="B26" s="12">
        <f>IF($A26="","",SUMIFS(Costs!$B$5:$B$204,Costs!$A$5:$A$204,$A26))</f>
        <v/>
      </c>
      <c r="C26" s="12">
        <f>IF($A26="","",SUMIFS(Costs!$C$5:$C$204,Costs!$A$5:$A$204,$A26))</f>
        <v/>
      </c>
      <c r="D26" s="12">
        <f>IF($A26="","",SUMIFS(Costs!$D$5:$D$204,Costs!$A$5:$A$204,$A26))</f>
        <v/>
      </c>
      <c r="E26" s="9">
        <f>IF($A26="","",SUMIFS(Costs!$E$5:$E$204,Costs!$A$5:$A$204,$A26))</f>
        <v/>
      </c>
      <c r="F26" s="9">
        <f>IF($A26="","",$B26-$E26)</f>
        <v/>
      </c>
      <c r="G26" s="14">
        <f>IF($A26="","",IFERROR(SUMIFS(Costs!$D$5:$D$204,Costs!$A$5:$A$204,$A26)/$B26,0))</f>
        <v/>
      </c>
      <c r="H26" s="14">
        <f>IF($A26="","",IFERROR(SUMPRODUCT((Costs!$A$5:$A$204=$A26)*Costs!$B$5:$B$204*Costs!$G$5:$G$204)/$B26,0))</f>
        <v/>
      </c>
      <c r="I26" s="12">
        <f>IF($A26="","",$B26*$H26)</f>
        <v/>
      </c>
      <c r="J26" s="12">
        <f>IF($A26="","",$I26-$D26)</f>
        <v/>
      </c>
      <c r="K26" s="19">
        <f>IF($A26="","",IFERROR($I26/$D26,0))</f>
        <v/>
      </c>
      <c r="L26" s="18">
        <f>IF($A26="","",IF($B26=0,"⚠ no cost row carries this line name",IF($F26&lt;0,"⚠ forecast over budget by "&amp;TEXT(-$F26,"#,##0"),IF(AND($H26&gt;0,$G26&gt;$H26+0.1),"⚠ "&amp;TEXT($G26,"0%")&amp;" of budget spent for "&amp;TEXT($H26,"0%")&amp;" of the work",IF($F26&gt;0,"forecast under budget by "&amp;TEXT($F26,"#,##0"),"on budget")))))</f>
        <v/>
      </c>
      <c r="M26" s="15">
        <f>IF($A26="","",IF(COUNTIF(Costs!$A$5:$A$204,$A26)=0,"⚠ nothing on the Costs tab matches",COUNTIF(Costs!$A$5:$A$204,$A26)&amp;" cost row(s) roll up here"))</f>
        <v/>
      </c>
    </row>
    <row r="27">
      <c r="A27" s="10" t="n"/>
      <c r="B27" s="12">
        <f>IF($A27="","",SUMIFS(Costs!$B$5:$B$204,Costs!$A$5:$A$204,$A27))</f>
        <v/>
      </c>
      <c r="C27" s="12">
        <f>IF($A27="","",SUMIFS(Costs!$C$5:$C$204,Costs!$A$5:$A$204,$A27))</f>
        <v/>
      </c>
      <c r="D27" s="12">
        <f>IF($A27="","",SUMIFS(Costs!$D$5:$D$204,Costs!$A$5:$A$204,$A27))</f>
        <v/>
      </c>
      <c r="E27" s="9">
        <f>IF($A27="","",SUMIFS(Costs!$E$5:$E$204,Costs!$A$5:$A$204,$A27))</f>
        <v/>
      </c>
      <c r="F27" s="9">
        <f>IF($A27="","",$B27-$E27)</f>
        <v/>
      </c>
      <c r="G27" s="14">
        <f>IF($A27="","",IFERROR(SUMIFS(Costs!$D$5:$D$204,Costs!$A$5:$A$204,$A27)/$B27,0))</f>
        <v/>
      </c>
      <c r="H27" s="14">
        <f>IF($A27="","",IFERROR(SUMPRODUCT((Costs!$A$5:$A$204=$A27)*Costs!$B$5:$B$204*Costs!$G$5:$G$204)/$B27,0))</f>
        <v/>
      </c>
      <c r="I27" s="12">
        <f>IF($A27="","",$B27*$H27)</f>
        <v/>
      </c>
      <c r="J27" s="12">
        <f>IF($A27="","",$I27-$D27)</f>
        <v/>
      </c>
      <c r="K27" s="19">
        <f>IF($A27="","",IFERROR($I27/$D27,0))</f>
        <v/>
      </c>
      <c r="L27" s="18">
        <f>IF($A27="","",IF($B27=0,"⚠ no cost row carries this line name",IF($F27&lt;0,"⚠ forecast over budget by "&amp;TEXT(-$F27,"#,##0"),IF(AND($H27&gt;0,$G27&gt;$H27+0.1),"⚠ "&amp;TEXT($G27,"0%")&amp;" of budget spent for "&amp;TEXT($H27,"0%")&amp;" of the work",IF($F27&gt;0,"forecast under budget by "&amp;TEXT($F27,"#,##0"),"on budget")))))</f>
        <v/>
      </c>
      <c r="M27" s="15">
        <f>IF($A27="","",IF(COUNTIF(Costs!$A$5:$A$204,$A27)=0,"⚠ nothing on the Costs tab matches",COUNTIF(Costs!$A$5:$A$204,$A27)&amp;" cost row(s) roll up here"))</f>
        <v/>
      </c>
    </row>
    <row r="28">
      <c r="A28" s="10" t="n"/>
      <c r="B28" s="12">
        <f>IF($A28="","",SUMIFS(Costs!$B$5:$B$204,Costs!$A$5:$A$204,$A28))</f>
        <v/>
      </c>
      <c r="C28" s="12">
        <f>IF($A28="","",SUMIFS(Costs!$C$5:$C$204,Costs!$A$5:$A$204,$A28))</f>
        <v/>
      </c>
      <c r="D28" s="12">
        <f>IF($A28="","",SUMIFS(Costs!$D$5:$D$204,Costs!$A$5:$A$204,$A28))</f>
        <v/>
      </c>
      <c r="E28" s="9">
        <f>IF($A28="","",SUMIFS(Costs!$E$5:$E$204,Costs!$A$5:$A$204,$A28))</f>
        <v/>
      </c>
      <c r="F28" s="9">
        <f>IF($A28="","",$B28-$E28)</f>
        <v/>
      </c>
      <c r="G28" s="14">
        <f>IF($A28="","",IFERROR(SUMIFS(Costs!$D$5:$D$204,Costs!$A$5:$A$204,$A28)/$B28,0))</f>
        <v/>
      </c>
      <c r="H28" s="14">
        <f>IF($A28="","",IFERROR(SUMPRODUCT((Costs!$A$5:$A$204=$A28)*Costs!$B$5:$B$204*Costs!$G$5:$G$204)/$B28,0))</f>
        <v/>
      </c>
      <c r="I28" s="12">
        <f>IF($A28="","",$B28*$H28)</f>
        <v/>
      </c>
      <c r="J28" s="12">
        <f>IF($A28="","",$I28-$D28)</f>
        <v/>
      </c>
      <c r="K28" s="19">
        <f>IF($A28="","",IFERROR($I28/$D28,0))</f>
        <v/>
      </c>
      <c r="L28" s="18">
        <f>IF($A28="","",IF($B28=0,"⚠ no cost row carries this line name",IF($F28&lt;0,"⚠ forecast over budget by "&amp;TEXT(-$F28,"#,##0"),IF(AND($H28&gt;0,$G28&gt;$H28+0.1),"⚠ "&amp;TEXT($G28,"0%")&amp;" of budget spent for "&amp;TEXT($H28,"0%")&amp;" of the work",IF($F28&gt;0,"forecast under budget by "&amp;TEXT($F28,"#,##0"),"on budget")))))</f>
        <v/>
      </c>
      <c r="M28" s="15">
        <f>IF($A28="","",IF(COUNTIF(Costs!$A$5:$A$204,$A28)=0,"⚠ nothing on the Costs tab matches",COUNTIF(Costs!$A$5:$A$204,$A28)&amp;" cost row(s) roll up here"))</f>
        <v/>
      </c>
    </row>
    <row r="29">
      <c r="A29" s="10" t="n"/>
      <c r="B29" s="12">
        <f>IF($A29="","",SUMIFS(Costs!$B$5:$B$204,Costs!$A$5:$A$204,$A29))</f>
        <v/>
      </c>
      <c r="C29" s="12">
        <f>IF($A29="","",SUMIFS(Costs!$C$5:$C$204,Costs!$A$5:$A$204,$A29))</f>
        <v/>
      </c>
      <c r="D29" s="12">
        <f>IF($A29="","",SUMIFS(Costs!$D$5:$D$204,Costs!$A$5:$A$204,$A29))</f>
        <v/>
      </c>
      <c r="E29" s="9">
        <f>IF($A29="","",SUMIFS(Costs!$E$5:$E$204,Costs!$A$5:$A$204,$A29))</f>
        <v/>
      </c>
      <c r="F29" s="9">
        <f>IF($A29="","",$B29-$E29)</f>
        <v/>
      </c>
      <c r="G29" s="14">
        <f>IF($A29="","",IFERROR(SUMIFS(Costs!$D$5:$D$204,Costs!$A$5:$A$204,$A29)/$B29,0))</f>
        <v/>
      </c>
      <c r="H29" s="14">
        <f>IF($A29="","",IFERROR(SUMPRODUCT((Costs!$A$5:$A$204=$A29)*Costs!$B$5:$B$204*Costs!$G$5:$G$204)/$B29,0))</f>
        <v/>
      </c>
      <c r="I29" s="12">
        <f>IF($A29="","",$B29*$H29)</f>
        <v/>
      </c>
      <c r="J29" s="12">
        <f>IF($A29="","",$I29-$D29)</f>
        <v/>
      </c>
      <c r="K29" s="19">
        <f>IF($A29="","",IFERROR($I29/$D29,0))</f>
        <v/>
      </c>
      <c r="L29" s="18">
        <f>IF($A29="","",IF($B29=0,"⚠ no cost row carries this line name",IF($F29&lt;0,"⚠ forecast over budget by "&amp;TEXT(-$F29,"#,##0"),IF(AND($H29&gt;0,$G29&gt;$H29+0.1),"⚠ "&amp;TEXT($G29,"0%")&amp;" of budget spent for "&amp;TEXT($H29,"0%")&amp;" of the work",IF($F29&gt;0,"forecast under budget by "&amp;TEXT($F29,"#,##0"),"on budget")))))</f>
        <v/>
      </c>
      <c r="M29" s="15">
        <f>IF($A29="","",IF(COUNTIF(Costs!$A$5:$A$204,$A29)=0,"⚠ nothing on the Costs tab matches",COUNTIF(Costs!$A$5:$A$204,$A29)&amp;" cost row(s) roll up here"))</f>
        <v/>
      </c>
    </row>
    <row r="30">
      <c r="A30" s="10" t="n"/>
      <c r="B30" s="12">
        <f>IF($A30="","",SUMIFS(Costs!$B$5:$B$204,Costs!$A$5:$A$204,$A30))</f>
        <v/>
      </c>
      <c r="C30" s="12">
        <f>IF($A30="","",SUMIFS(Costs!$C$5:$C$204,Costs!$A$5:$A$204,$A30))</f>
        <v/>
      </c>
      <c r="D30" s="12">
        <f>IF($A30="","",SUMIFS(Costs!$D$5:$D$204,Costs!$A$5:$A$204,$A30))</f>
        <v/>
      </c>
      <c r="E30" s="9">
        <f>IF($A30="","",SUMIFS(Costs!$E$5:$E$204,Costs!$A$5:$A$204,$A30))</f>
        <v/>
      </c>
      <c r="F30" s="9">
        <f>IF($A30="","",$B30-$E30)</f>
        <v/>
      </c>
      <c r="G30" s="14">
        <f>IF($A30="","",IFERROR(SUMIFS(Costs!$D$5:$D$204,Costs!$A$5:$A$204,$A30)/$B30,0))</f>
        <v/>
      </c>
      <c r="H30" s="14">
        <f>IF($A30="","",IFERROR(SUMPRODUCT((Costs!$A$5:$A$204=$A30)*Costs!$B$5:$B$204*Costs!$G$5:$G$204)/$B30,0))</f>
        <v/>
      </c>
      <c r="I30" s="12">
        <f>IF($A30="","",$B30*$H30)</f>
        <v/>
      </c>
      <c r="J30" s="12">
        <f>IF($A30="","",$I30-$D30)</f>
        <v/>
      </c>
      <c r="K30" s="19">
        <f>IF($A30="","",IFERROR($I30/$D30,0))</f>
        <v/>
      </c>
      <c r="L30" s="18">
        <f>IF($A30="","",IF($B30=0,"⚠ no cost row carries this line name",IF($F30&lt;0,"⚠ forecast over budget by "&amp;TEXT(-$F30,"#,##0"),IF(AND($H30&gt;0,$G30&gt;$H30+0.1),"⚠ "&amp;TEXT($G30,"0%")&amp;" of budget spent for "&amp;TEXT($H30,"0%")&amp;" of the work",IF($F30&gt;0,"forecast under budget by "&amp;TEXT($F30,"#,##0"),"on budget")))))</f>
        <v/>
      </c>
      <c r="M30" s="15">
        <f>IF($A30="","",IF(COUNTIF(Costs!$A$5:$A$204,$A30)=0,"⚠ nothing on the Costs tab matches",COUNTIF(Costs!$A$5:$A$204,$A30)&amp;" cost row(s) roll up here"))</f>
        <v/>
      </c>
    </row>
    <row r="31">
      <c r="A31" s="10" t="n"/>
      <c r="B31" s="12">
        <f>IF($A31="","",SUMIFS(Costs!$B$5:$B$204,Costs!$A$5:$A$204,$A31))</f>
        <v/>
      </c>
      <c r="C31" s="12">
        <f>IF($A31="","",SUMIFS(Costs!$C$5:$C$204,Costs!$A$5:$A$204,$A31))</f>
        <v/>
      </c>
      <c r="D31" s="12">
        <f>IF($A31="","",SUMIFS(Costs!$D$5:$D$204,Costs!$A$5:$A$204,$A31))</f>
        <v/>
      </c>
      <c r="E31" s="9">
        <f>IF($A31="","",SUMIFS(Costs!$E$5:$E$204,Costs!$A$5:$A$204,$A31))</f>
        <v/>
      </c>
      <c r="F31" s="9">
        <f>IF($A31="","",$B31-$E31)</f>
        <v/>
      </c>
      <c r="G31" s="14">
        <f>IF($A31="","",IFERROR(SUMIFS(Costs!$D$5:$D$204,Costs!$A$5:$A$204,$A31)/$B31,0))</f>
        <v/>
      </c>
      <c r="H31" s="14">
        <f>IF($A31="","",IFERROR(SUMPRODUCT((Costs!$A$5:$A$204=$A31)*Costs!$B$5:$B$204*Costs!$G$5:$G$204)/$B31,0))</f>
        <v/>
      </c>
      <c r="I31" s="12">
        <f>IF($A31="","",$B31*$H31)</f>
        <v/>
      </c>
      <c r="J31" s="12">
        <f>IF($A31="","",$I31-$D31)</f>
        <v/>
      </c>
      <c r="K31" s="19">
        <f>IF($A31="","",IFERROR($I31/$D31,0))</f>
        <v/>
      </c>
      <c r="L31" s="18">
        <f>IF($A31="","",IF($B31=0,"⚠ no cost row carries this line name",IF($F31&lt;0,"⚠ forecast over budget by "&amp;TEXT(-$F31,"#,##0"),IF(AND($H31&gt;0,$G31&gt;$H31+0.1),"⚠ "&amp;TEXT($G31,"0%")&amp;" of budget spent for "&amp;TEXT($H31,"0%")&amp;" of the work",IF($F31&gt;0,"forecast under budget by "&amp;TEXT($F31,"#,##0"),"on budget")))))</f>
        <v/>
      </c>
      <c r="M31" s="15">
        <f>IF($A31="","",IF(COUNTIF(Costs!$A$5:$A$204,$A31)=0,"⚠ nothing on the Costs tab matches",COUNTIF(Costs!$A$5:$A$204,$A31)&amp;" cost row(s) roll up here"))</f>
        <v/>
      </c>
    </row>
    <row r="32">
      <c r="A32" s="10" t="n"/>
      <c r="B32" s="12">
        <f>IF($A32="","",SUMIFS(Costs!$B$5:$B$204,Costs!$A$5:$A$204,$A32))</f>
        <v/>
      </c>
      <c r="C32" s="12">
        <f>IF($A32="","",SUMIFS(Costs!$C$5:$C$204,Costs!$A$5:$A$204,$A32))</f>
        <v/>
      </c>
      <c r="D32" s="12">
        <f>IF($A32="","",SUMIFS(Costs!$D$5:$D$204,Costs!$A$5:$A$204,$A32))</f>
        <v/>
      </c>
      <c r="E32" s="9">
        <f>IF($A32="","",SUMIFS(Costs!$E$5:$E$204,Costs!$A$5:$A$204,$A32))</f>
        <v/>
      </c>
      <c r="F32" s="9">
        <f>IF($A32="","",$B32-$E32)</f>
        <v/>
      </c>
      <c r="G32" s="14">
        <f>IF($A32="","",IFERROR(SUMIFS(Costs!$D$5:$D$204,Costs!$A$5:$A$204,$A32)/$B32,0))</f>
        <v/>
      </c>
      <c r="H32" s="14">
        <f>IF($A32="","",IFERROR(SUMPRODUCT((Costs!$A$5:$A$204=$A32)*Costs!$B$5:$B$204*Costs!$G$5:$G$204)/$B32,0))</f>
        <v/>
      </c>
      <c r="I32" s="12">
        <f>IF($A32="","",$B32*$H32)</f>
        <v/>
      </c>
      <c r="J32" s="12">
        <f>IF($A32="","",$I32-$D32)</f>
        <v/>
      </c>
      <c r="K32" s="19">
        <f>IF($A32="","",IFERROR($I32/$D32,0))</f>
        <v/>
      </c>
      <c r="L32" s="18">
        <f>IF($A32="","",IF($B32=0,"⚠ no cost row carries this line name",IF($F32&lt;0,"⚠ forecast over budget by "&amp;TEXT(-$F32,"#,##0"),IF(AND($H32&gt;0,$G32&gt;$H32+0.1),"⚠ "&amp;TEXT($G32,"0%")&amp;" of budget spent for "&amp;TEXT($H32,"0%")&amp;" of the work",IF($F32&gt;0,"forecast under budget by "&amp;TEXT($F32,"#,##0"),"on budget")))))</f>
        <v/>
      </c>
      <c r="M32" s="15">
        <f>IF($A32="","",IF(COUNTIF(Costs!$A$5:$A$204,$A32)=0,"⚠ nothing on the Costs tab matches",COUNTIF(Costs!$A$5:$A$204,$A32)&amp;" cost row(s) roll up here"))</f>
        <v/>
      </c>
    </row>
    <row r="33">
      <c r="A33" s="10" t="n"/>
      <c r="B33" s="12">
        <f>IF($A33="","",SUMIFS(Costs!$B$5:$B$204,Costs!$A$5:$A$204,$A33))</f>
        <v/>
      </c>
      <c r="C33" s="12">
        <f>IF($A33="","",SUMIFS(Costs!$C$5:$C$204,Costs!$A$5:$A$204,$A33))</f>
        <v/>
      </c>
      <c r="D33" s="12">
        <f>IF($A33="","",SUMIFS(Costs!$D$5:$D$204,Costs!$A$5:$A$204,$A33))</f>
        <v/>
      </c>
      <c r="E33" s="9">
        <f>IF($A33="","",SUMIFS(Costs!$E$5:$E$204,Costs!$A$5:$A$204,$A33))</f>
        <v/>
      </c>
      <c r="F33" s="9">
        <f>IF($A33="","",$B33-$E33)</f>
        <v/>
      </c>
      <c r="G33" s="14">
        <f>IF($A33="","",IFERROR(SUMIFS(Costs!$D$5:$D$204,Costs!$A$5:$A$204,$A33)/$B33,0))</f>
        <v/>
      </c>
      <c r="H33" s="14">
        <f>IF($A33="","",IFERROR(SUMPRODUCT((Costs!$A$5:$A$204=$A33)*Costs!$B$5:$B$204*Costs!$G$5:$G$204)/$B33,0))</f>
        <v/>
      </c>
      <c r="I33" s="12">
        <f>IF($A33="","",$B33*$H33)</f>
        <v/>
      </c>
      <c r="J33" s="12">
        <f>IF($A33="","",$I33-$D33)</f>
        <v/>
      </c>
      <c r="K33" s="19">
        <f>IF($A33="","",IFERROR($I33/$D33,0))</f>
        <v/>
      </c>
      <c r="L33" s="18">
        <f>IF($A33="","",IF($B33=0,"⚠ no cost row carries this line name",IF($F33&lt;0,"⚠ forecast over budget by "&amp;TEXT(-$F33,"#,##0"),IF(AND($H33&gt;0,$G33&gt;$H33+0.1),"⚠ "&amp;TEXT($G33,"0%")&amp;" of budget spent for "&amp;TEXT($H33,"0%")&amp;" of the work",IF($F33&gt;0,"forecast under budget by "&amp;TEXT($F33,"#,##0"),"on budget")))))</f>
        <v/>
      </c>
      <c r="M33" s="15">
        <f>IF($A33="","",IF(COUNTIF(Costs!$A$5:$A$204,$A33)=0,"⚠ nothing on the Costs tab matches",COUNTIF(Costs!$A$5:$A$204,$A33)&amp;" cost row(s) roll up here"))</f>
        <v/>
      </c>
    </row>
    <row r="34">
      <c r="A34" s="10" t="n"/>
      <c r="B34" s="12">
        <f>IF($A34="","",SUMIFS(Costs!$B$5:$B$204,Costs!$A$5:$A$204,$A34))</f>
        <v/>
      </c>
      <c r="C34" s="12">
        <f>IF($A34="","",SUMIFS(Costs!$C$5:$C$204,Costs!$A$5:$A$204,$A34))</f>
        <v/>
      </c>
      <c r="D34" s="12">
        <f>IF($A34="","",SUMIFS(Costs!$D$5:$D$204,Costs!$A$5:$A$204,$A34))</f>
        <v/>
      </c>
      <c r="E34" s="9">
        <f>IF($A34="","",SUMIFS(Costs!$E$5:$E$204,Costs!$A$5:$A$204,$A34))</f>
        <v/>
      </c>
      <c r="F34" s="9">
        <f>IF($A34="","",$B34-$E34)</f>
        <v/>
      </c>
      <c r="G34" s="14">
        <f>IF($A34="","",IFERROR(SUMIFS(Costs!$D$5:$D$204,Costs!$A$5:$A$204,$A34)/$B34,0))</f>
        <v/>
      </c>
      <c r="H34" s="14">
        <f>IF($A34="","",IFERROR(SUMPRODUCT((Costs!$A$5:$A$204=$A34)*Costs!$B$5:$B$204*Costs!$G$5:$G$204)/$B34,0))</f>
        <v/>
      </c>
      <c r="I34" s="12">
        <f>IF($A34="","",$B34*$H34)</f>
        <v/>
      </c>
      <c r="J34" s="12">
        <f>IF($A34="","",$I34-$D34)</f>
        <v/>
      </c>
      <c r="K34" s="19">
        <f>IF($A34="","",IFERROR($I34/$D34,0))</f>
        <v/>
      </c>
      <c r="L34" s="18">
        <f>IF($A34="","",IF($B34=0,"⚠ no cost row carries this line name",IF($F34&lt;0,"⚠ forecast over budget by "&amp;TEXT(-$F34,"#,##0"),IF(AND($H34&gt;0,$G34&gt;$H34+0.1),"⚠ "&amp;TEXT($G34,"0%")&amp;" of budget spent for "&amp;TEXT($H34,"0%")&amp;" of the work",IF($F34&gt;0,"forecast under budget by "&amp;TEXT($F34,"#,##0"),"on budget")))))</f>
        <v/>
      </c>
      <c r="M34" s="15">
        <f>IF($A34="","",IF(COUNTIF(Costs!$A$5:$A$204,$A34)=0,"⚠ nothing on the Costs tab matches",COUNTIF(Costs!$A$5:$A$204,$A34)&amp;" cost row(s) roll up here"))</f>
        <v/>
      </c>
    </row>
    <row r="35">
      <c r="A35" s="10" t="n"/>
      <c r="B35" s="12">
        <f>IF($A35="","",SUMIFS(Costs!$B$5:$B$204,Costs!$A$5:$A$204,$A35))</f>
        <v/>
      </c>
      <c r="C35" s="12">
        <f>IF($A35="","",SUMIFS(Costs!$C$5:$C$204,Costs!$A$5:$A$204,$A35))</f>
        <v/>
      </c>
      <c r="D35" s="12">
        <f>IF($A35="","",SUMIFS(Costs!$D$5:$D$204,Costs!$A$5:$A$204,$A35))</f>
        <v/>
      </c>
      <c r="E35" s="9">
        <f>IF($A35="","",SUMIFS(Costs!$E$5:$E$204,Costs!$A$5:$A$204,$A35))</f>
        <v/>
      </c>
      <c r="F35" s="9">
        <f>IF($A35="","",$B35-$E35)</f>
        <v/>
      </c>
      <c r="G35" s="14">
        <f>IF($A35="","",IFERROR(SUMIFS(Costs!$D$5:$D$204,Costs!$A$5:$A$204,$A35)/$B35,0))</f>
        <v/>
      </c>
      <c r="H35" s="14">
        <f>IF($A35="","",IFERROR(SUMPRODUCT((Costs!$A$5:$A$204=$A35)*Costs!$B$5:$B$204*Costs!$G$5:$G$204)/$B35,0))</f>
        <v/>
      </c>
      <c r="I35" s="12">
        <f>IF($A35="","",$B35*$H35)</f>
        <v/>
      </c>
      <c r="J35" s="12">
        <f>IF($A35="","",$I35-$D35)</f>
        <v/>
      </c>
      <c r="K35" s="19">
        <f>IF($A35="","",IFERROR($I35/$D35,0))</f>
        <v/>
      </c>
      <c r="L35" s="18">
        <f>IF($A35="","",IF($B35=0,"⚠ no cost row carries this line name",IF($F35&lt;0,"⚠ forecast over budget by "&amp;TEXT(-$F35,"#,##0"),IF(AND($H35&gt;0,$G35&gt;$H35+0.1),"⚠ "&amp;TEXT($G35,"0%")&amp;" of budget spent for "&amp;TEXT($H35,"0%")&amp;" of the work",IF($F35&gt;0,"forecast under budget by "&amp;TEXT($F35,"#,##0"),"on budget")))))</f>
        <v/>
      </c>
      <c r="M35" s="15">
        <f>IF($A35="","",IF(COUNTIF(Costs!$A$5:$A$204,$A35)=0,"⚠ nothing on the Costs tab matches",COUNTIF(Costs!$A$5:$A$204,$A35)&amp;" cost row(s) roll up here"))</f>
        <v/>
      </c>
    </row>
    <row r="36">
      <c r="A36" s="10" t="n"/>
      <c r="B36" s="12">
        <f>IF($A36="","",SUMIFS(Costs!$B$5:$B$204,Costs!$A$5:$A$204,$A36))</f>
        <v/>
      </c>
      <c r="C36" s="12">
        <f>IF($A36="","",SUMIFS(Costs!$C$5:$C$204,Costs!$A$5:$A$204,$A36))</f>
        <v/>
      </c>
      <c r="D36" s="12">
        <f>IF($A36="","",SUMIFS(Costs!$D$5:$D$204,Costs!$A$5:$A$204,$A36))</f>
        <v/>
      </c>
      <c r="E36" s="9">
        <f>IF($A36="","",SUMIFS(Costs!$E$5:$E$204,Costs!$A$5:$A$204,$A36))</f>
        <v/>
      </c>
      <c r="F36" s="9">
        <f>IF($A36="","",$B36-$E36)</f>
        <v/>
      </c>
      <c r="G36" s="14">
        <f>IF($A36="","",IFERROR(SUMIFS(Costs!$D$5:$D$204,Costs!$A$5:$A$204,$A36)/$B36,0))</f>
        <v/>
      </c>
      <c r="H36" s="14">
        <f>IF($A36="","",IFERROR(SUMPRODUCT((Costs!$A$5:$A$204=$A36)*Costs!$B$5:$B$204*Costs!$G$5:$G$204)/$B36,0))</f>
        <v/>
      </c>
      <c r="I36" s="12">
        <f>IF($A36="","",$B36*$H36)</f>
        <v/>
      </c>
      <c r="J36" s="12">
        <f>IF($A36="","",$I36-$D36)</f>
        <v/>
      </c>
      <c r="K36" s="19">
        <f>IF($A36="","",IFERROR($I36/$D36,0))</f>
        <v/>
      </c>
      <c r="L36" s="18">
        <f>IF($A36="","",IF($B36=0,"⚠ no cost row carries this line name",IF($F36&lt;0,"⚠ forecast over budget by "&amp;TEXT(-$F36,"#,##0"),IF(AND($H36&gt;0,$G36&gt;$H36+0.1),"⚠ "&amp;TEXT($G36,"0%")&amp;" of budget spent for "&amp;TEXT($H36,"0%")&amp;" of the work",IF($F36&gt;0,"forecast under budget by "&amp;TEXT($F36,"#,##0"),"on budget")))))</f>
        <v/>
      </c>
      <c r="M36" s="15">
        <f>IF($A36="","",IF(COUNTIF(Costs!$A$5:$A$204,$A36)=0,"⚠ nothing on the Costs tab matches",COUNTIF(Costs!$A$5:$A$204,$A36)&amp;" cost row(s) roll up here"))</f>
        <v/>
      </c>
    </row>
    <row r="37">
      <c r="A37" s="10" t="n"/>
      <c r="B37" s="12">
        <f>IF($A37="","",SUMIFS(Costs!$B$5:$B$204,Costs!$A$5:$A$204,$A37))</f>
        <v/>
      </c>
      <c r="C37" s="12">
        <f>IF($A37="","",SUMIFS(Costs!$C$5:$C$204,Costs!$A$5:$A$204,$A37))</f>
        <v/>
      </c>
      <c r="D37" s="12">
        <f>IF($A37="","",SUMIFS(Costs!$D$5:$D$204,Costs!$A$5:$A$204,$A37))</f>
        <v/>
      </c>
      <c r="E37" s="9">
        <f>IF($A37="","",SUMIFS(Costs!$E$5:$E$204,Costs!$A$5:$A$204,$A37))</f>
        <v/>
      </c>
      <c r="F37" s="9">
        <f>IF($A37="","",$B37-$E37)</f>
        <v/>
      </c>
      <c r="G37" s="14">
        <f>IF($A37="","",IFERROR(SUMIFS(Costs!$D$5:$D$204,Costs!$A$5:$A$204,$A37)/$B37,0))</f>
        <v/>
      </c>
      <c r="H37" s="14">
        <f>IF($A37="","",IFERROR(SUMPRODUCT((Costs!$A$5:$A$204=$A37)*Costs!$B$5:$B$204*Costs!$G$5:$G$204)/$B37,0))</f>
        <v/>
      </c>
      <c r="I37" s="12">
        <f>IF($A37="","",$B37*$H37)</f>
        <v/>
      </c>
      <c r="J37" s="12">
        <f>IF($A37="","",$I37-$D37)</f>
        <v/>
      </c>
      <c r="K37" s="19">
        <f>IF($A37="","",IFERROR($I37/$D37,0))</f>
        <v/>
      </c>
      <c r="L37" s="18">
        <f>IF($A37="","",IF($B37=0,"⚠ no cost row carries this line name",IF($F37&lt;0,"⚠ forecast over budget by "&amp;TEXT(-$F37,"#,##0"),IF(AND($H37&gt;0,$G37&gt;$H37+0.1),"⚠ "&amp;TEXT($G37,"0%")&amp;" of budget spent for "&amp;TEXT($H37,"0%")&amp;" of the work",IF($F37&gt;0,"forecast under budget by "&amp;TEXT($F37,"#,##0"),"on budget")))))</f>
        <v/>
      </c>
      <c r="M37" s="15">
        <f>IF($A37="","",IF(COUNTIF(Costs!$A$5:$A$204,$A37)=0,"⚠ nothing on the Costs tab matches",COUNTIF(Costs!$A$5:$A$204,$A37)&amp;" cost row(s) roll up here"))</f>
        <v/>
      </c>
    </row>
    <row r="38">
      <c r="A38" s="10" t="n"/>
      <c r="B38" s="12">
        <f>IF($A38="","",SUMIFS(Costs!$B$5:$B$204,Costs!$A$5:$A$204,$A38))</f>
        <v/>
      </c>
      <c r="C38" s="12">
        <f>IF($A38="","",SUMIFS(Costs!$C$5:$C$204,Costs!$A$5:$A$204,$A38))</f>
        <v/>
      </c>
      <c r="D38" s="12">
        <f>IF($A38="","",SUMIFS(Costs!$D$5:$D$204,Costs!$A$5:$A$204,$A38))</f>
        <v/>
      </c>
      <c r="E38" s="9">
        <f>IF($A38="","",SUMIFS(Costs!$E$5:$E$204,Costs!$A$5:$A$204,$A38))</f>
        <v/>
      </c>
      <c r="F38" s="9">
        <f>IF($A38="","",$B38-$E38)</f>
        <v/>
      </c>
      <c r="G38" s="14">
        <f>IF($A38="","",IFERROR(SUMIFS(Costs!$D$5:$D$204,Costs!$A$5:$A$204,$A38)/$B38,0))</f>
        <v/>
      </c>
      <c r="H38" s="14">
        <f>IF($A38="","",IFERROR(SUMPRODUCT((Costs!$A$5:$A$204=$A38)*Costs!$B$5:$B$204*Costs!$G$5:$G$204)/$B38,0))</f>
        <v/>
      </c>
      <c r="I38" s="12">
        <f>IF($A38="","",$B38*$H38)</f>
        <v/>
      </c>
      <c r="J38" s="12">
        <f>IF($A38="","",$I38-$D38)</f>
        <v/>
      </c>
      <c r="K38" s="19">
        <f>IF($A38="","",IFERROR($I38/$D38,0))</f>
        <v/>
      </c>
      <c r="L38" s="18">
        <f>IF($A38="","",IF($B38=0,"⚠ no cost row carries this line name",IF($F38&lt;0,"⚠ forecast over budget by "&amp;TEXT(-$F38,"#,##0"),IF(AND($H38&gt;0,$G38&gt;$H38+0.1),"⚠ "&amp;TEXT($G38,"0%")&amp;" of budget spent for "&amp;TEXT($H38,"0%")&amp;" of the work",IF($F38&gt;0,"forecast under budget by "&amp;TEXT($F38,"#,##0"),"on budget")))))</f>
        <v/>
      </c>
      <c r="M38" s="15">
        <f>IF($A38="","",IF(COUNTIF(Costs!$A$5:$A$204,$A38)=0,"⚠ nothing on the Costs tab matches",COUNTIF(Costs!$A$5:$A$204,$A38)&amp;" cost row(s) roll up here"))</f>
        <v/>
      </c>
    </row>
    <row r="39">
      <c r="A39" s="10" t="n"/>
      <c r="B39" s="12">
        <f>IF($A39="","",SUMIFS(Costs!$B$5:$B$204,Costs!$A$5:$A$204,$A39))</f>
        <v/>
      </c>
      <c r="C39" s="12">
        <f>IF($A39="","",SUMIFS(Costs!$C$5:$C$204,Costs!$A$5:$A$204,$A39))</f>
        <v/>
      </c>
      <c r="D39" s="12">
        <f>IF($A39="","",SUMIFS(Costs!$D$5:$D$204,Costs!$A$5:$A$204,$A39))</f>
        <v/>
      </c>
      <c r="E39" s="9">
        <f>IF($A39="","",SUMIFS(Costs!$E$5:$E$204,Costs!$A$5:$A$204,$A39))</f>
        <v/>
      </c>
      <c r="F39" s="9">
        <f>IF($A39="","",$B39-$E39)</f>
        <v/>
      </c>
      <c r="G39" s="14">
        <f>IF($A39="","",IFERROR(SUMIFS(Costs!$D$5:$D$204,Costs!$A$5:$A$204,$A39)/$B39,0))</f>
        <v/>
      </c>
      <c r="H39" s="14">
        <f>IF($A39="","",IFERROR(SUMPRODUCT((Costs!$A$5:$A$204=$A39)*Costs!$B$5:$B$204*Costs!$G$5:$G$204)/$B39,0))</f>
        <v/>
      </c>
      <c r="I39" s="12">
        <f>IF($A39="","",$B39*$H39)</f>
        <v/>
      </c>
      <c r="J39" s="12">
        <f>IF($A39="","",$I39-$D39)</f>
        <v/>
      </c>
      <c r="K39" s="19">
        <f>IF($A39="","",IFERROR($I39/$D39,0))</f>
        <v/>
      </c>
      <c r="L39" s="18">
        <f>IF($A39="","",IF($B39=0,"⚠ no cost row carries this line name",IF($F39&lt;0,"⚠ forecast over budget by "&amp;TEXT(-$F39,"#,##0"),IF(AND($H39&gt;0,$G39&gt;$H39+0.1),"⚠ "&amp;TEXT($G39,"0%")&amp;" of budget spent for "&amp;TEXT($H39,"0%")&amp;" of the work",IF($F39&gt;0,"forecast under budget by "&amp;TEXT($F39,"#,##0"),"on budget")))))</f>
        <v/>
      </c>
      <c r="M39" s="15">
        <f>IF($A39="","",IF(COUNTIF(Costs!$A$5:$A$204,$A39)=0,"⚠ nothing on the Costs tab matches",COUNTIF(Costs!$A$5:$A$204,$A39)&amp;" cost row(s) roll up here"))</f>
        <v/>
      </c>
    </row>
    <row r="40">
      <c r="A40" s="10" t="n"/>
      <c r="B40" s="12">
        <f>IF($A40="","",SUMIFS(Costs!$B$5:$B$204,Costs!$A$5:$A$204,$A40))</f>
        <v/>
      </c>
      <c r="C40" s="12">
        <f>IF($A40="","",SUMIFS(Costs!$C$5:$C$204,Costs!$A$5:$A$204,$A40))</f>
        <v/>
      </c>
      <c r="D40" s="12">
        <f>IF($A40="","",SUMIFS(Costs!$D$5:$D$204,Costs!$A$5:$A$204,$A40))</f>
        <v/>
      </c>
      <c r="E40" s="9">
        <f>IF($A40="","",SUMIFS(Costs!$E$5:$E$204,Costs!$A$5:$A$204,$A40))</f>
        <v/>
      </c>
      <c r="F40" s="9">
        <f>IF($A40="","",$B40-$E40)</f>
        <v/>
      </c>
      <c r="G40" s="14">
        <f>IF($A40="","",IFERROR(SUMIFS(Costs!$D$5:$D$204,Costs!$A$5:$A$204,$A40)/$B40,0))</f>
        <v/>
      </c>
      <c r="H40" s="14">
        <f>IF($A40="","",IFERROR(SUMPRODUCT((Costs!$A$5:$A$204=$A40)*Costs!$B$5:$B$204*Costs!$G$5:$G$204)/$B40,0))</f>
        <v/>
      </c>
      <c r="I40" s="12">
        <f>IF($A40="","",$B40*$H40)</f>
        <v/>
      </c>
      <c r="J40" s="12">
        <f>IF($A40="","",$I40-$D40)</f>
        <v/>
      </c>
      <c r="K40" s="19">
        <f>IF($A40="","",IFERROR($I40/$D40,0))</f>
        <v/>
      </c>
      <c r="L40" s="18">
        <f>IF($A40="","",IF($B40=0,"⚠ no cost row carries this line name",IF($F40&lt;0,"⚠ forecast over budget by "&amp;TEXT(-$F40,"#,##0"),IF(AND($H40&gt;0,$G40&gt;$H40+0.1),"⚠ "&amp;TEXT($G40,"0%")&amp;" of budget spent for "&amp;TEXT($H40,"0%")&amp;" of the work",IF($F40&gt;0,"forecast under budget by "&amp;TEXT($F40,"#,##0"),"on budget")))))</f>
        <v/>
      </c>
      <c r="M40" s="15">
        <f>IF($A40="","",IF(COUNTIF(Costs!$A$5:$A$204,$A40)=0,"⚠ nothing on the Costs tab matches",COUNTIF(Costs!$A$5:$A$204,$A40)&amp;" cost row(s) roll up here"))</f>
        <v/>
      </c>
    </row>
    <row r="41">
      <c r="A41" s="10" t="n"/>
      <c r="B41" s="12">
        <f>IF($A41="","",SUMIFS(Costs!$B$5:$B$204,Costs!$A$5:$A$204,$A41))</f>
        <v/>
      </c>
      <c r="C41" s="12">
        <f>IF($A41="","",SUMIFS(Costs!$C$5:$C$204,Costs!$A$5:$A$204,$A41))</f>
        <v/>
      </c>
      <c r="D41" s="12">
        <f>IF($A41="","",SUMIFS(Costs!$D$5:$D$204,Costs!$A$5:$A$204,$A41))</f>
        <v/>
      </c>
      <c r="E41" s="9">
        <f>IF($A41="","",SUMIFS(Costs!$E$5:$E$204,Costs!$A$5:$A$204,$A41))</f>
        <v/>
      </c>
      <c r="F41" s="9">
        <f>IF($A41="","",$B41-$E41)</f>
        <v/>
      </c>
      <c r="G41" s="14">
        <f>IF($A41="","",IFERROR(SUMIFS(Costs!$D$5:$D$204,Costs!$A$5:$A$204,$A41)/$B41,0))</f>
        <v/>
      </c>
      <c r="H41" s="14">
        <f>IF($A41="","",IFERROR(SUMPRODUCT((Costs!$A$5:$A$204=$A41)*Costs!$B$5:$B$204*Costs!$G$5:$G$204)/$B41,0))</f>
        <v/>
      </c>
      <c r="I41" s="12">
        <f>IF($A41="","",$B41*$H41)</f>
        <v/>
      </c>
      <c r="J41" s="12">
        <f>IF($A41="","",$I41-$D41)</f>
        <v/>
      </c>
      <c r="K41" s="19">
        <f>IF($A41="","",IFERROR($I41/$D41,0))</f>
        <v/>
      </c>
      <c r="L41" s="18">
        <f>IF($A41="","",IF($B41=0,"⚠ no cost row carries this line name",IF($F41&lt;0,"⚠ forecast over budget by "&amp;TEXT(-$F41,"#,##0"),IF(AND($H41&gt;0,$G41&gt;$H41+0.1),"⚠ "&amp;TEXT($G41,"0%")&amp;" of budget spent for "&amp;TEXT($H41,"0%")&amp;" of the work",IF($F41&gt;0,"forecast under budget by "&amp;TEXT($F41,"#,##0"),"on budget")))))</f>
        <v/>
      </c>
      <c r="M41" s="15">
        <f>IF($A41="","",IF(COUNTIF(Costs!$A$5:$A$204,$A41)=0,"⚠ nothing on the Costs tab matches",COUNTIF(Costs!$A$5:$A$204,$A41)&amp;" cost row(s) roll up here"))</f>
        <v/>
      </c>
    </row>
    <row r="42">
      <c r="A42" s="10" t="n"/>
      <c r="B42" s="12">
        <f>IF($A42="","",SUMIFS(Costs!$B$5:$B$204,Costs!$A$5:$A$204,$A42))</f>
        <v/>
      </c>
      <c r="C42" s="12">
        <f>IF($A42="","",SUMIFS(Costs!$C$5:$C$204,Costs!$A$5:$A$204,$A42))</f>
        <v/>
      </c>
      <c r="D42" s="12">
        <f>IF($A42="","",SUMIFS(Costs!$D$5:$D$204,Costs!$A$5:$A$204,$A42))</f>
        <v/>
      </c>
      <c r="E42" s="9">
        <f>IF($A42="","",SUMIFS(Costs!$E$5:$E$204,Costs!$A$5:$A$204,$A42))</f>
        <v/>
      </c>
      <c r="F42" s="9">
        <f>IF($A42="","",$B42-$E42)</f>
        <v/>
      </c>
      <c r="G42" s="14">
        <f>IF($A42="","",IFERROR(SUMIFS(Costs!$D$5:$D$204,Costs!$A$5:$A$204,$A42)/$B42,0))</f>
        <v/>
      </c>
      <c r="H42" s="14">
        <f>IF($A42="","",IFERROR(SUMPRODUCT((Costs!$A$5:$A$204=$A42)*Costs!$B$5:$B$204*Costs!$G$5:$G$204)/$B42,0))</f>
        <v/>
      </c>
      <c r="I42" s="12">
        <f>IF($A42="","",$B42*$H42)</f>
        <v/>
      </c>
      <c r="J42" s="12">
        <f>IF($A42="","",$I42-$D42)</f>
        <v/>
      </c>
      <c r="K42" s="19">
        <f>IF($A42="","",IFERROR($I42/$D42,0))</f>
        <v/>
      </c>
      <c r="L42" s="18">
        <f>IF($A42="","",IF($B42=0,"⚠ no cost row carries this line name",IF($F42&lt;0,"⚠ forecast over budget by "&amp;TEXT(-$F42,"#,##0"),IF(AND($H42&gt;0,$G42&gt;$H42+0.1),"⚠ "&amp;TEXT($G42,"0%")&amp;" of budget spent for "&amp;TEXT($H42,"0%")&amp;" of the work",IF($F42&gt;0,"forecast under budget by "&amp;TEXT($F42,"#,##0"),"on budget")))))</f>
        <v/>
      </c>
      <c r="M42" s="15">
        <f>IF($A42="","",IF(COUNTIF(Costs!$A$5:$A$204,$A42)=0,"⚠ nothing on the Costs tab matches",COUNTIF(Costs!$A$5:$A$204,$A42)&amp;" cost row(s) roll up here"))</f>
        <v/>
      </c>
    </row>
    <row r="43">
      <c r="A43" s="10" t="n"/>
      <c r="B43" s="12">
        <f>IF($A43="","",SUMIFS(Costs!$B$5:$B$204,Costs!$A$5:$A$204,$A43))</f>
        <v/>
      </c>
      <c r="C43" s="12">
        <f>IF($A43="","",SUMIFS(Costs!$C$5:$C$204,Costs!$A$5:$A$204,$A43))</f>
        <v/>
      </c>
      <c r="D43" s="12">
        <f>IF($A43="","",SUMIFS(Costs!$D$5:$D$204,Costs!$A$5:$A$204,$A43))</f>
        <v/>
      </c>
      <c r="E43" s="9">
        <f>IF($A43="","",SUMIFS(Costs!$E$5:$E$204,Costs!$A$5:$A$204,$A43))</f>
        <v/>
      </c>
      <c r="F43" s="9">
        <f>IF($A43="","",$B43-$E43)</f>
        <v/>
      </c>
      <c r="G43" s="14">
        <f>IF($A43="","",IFERROR(SUMIFS(Costs!$D$5:$D$204,Costs!$A$5:$A$204,$A43)/$B43,0))</f>
        <v/>
      </c>
      <c r="H43" s="14">
        <f>IF($A43="","",IFERROR(SUMPRODUCT((Costs!$A$5:$A$204=$A43)*Costs!$B$5:$B$204*Costs!$G$5:$G$204)/$B43,0))</f>
        <v/>
      </c>
      <c r="I43" s="12">
        <f>IF($A43="","",$B43*$H43)</f>
        <v/>
      </c>
      <c r="J43" s="12">
        <f>IF($A43="","",$I43-$D43)</f>
        <v/>
      </c>
      <c r="K43" s="19">
        <f>IF($A43="","",IFERROR($I43/$D43,0))</f>
        <v/>
      </c>
      <c r="L43" s="18">
        <f>IF($A43="","",IF($B43=0,"⚠ no cost row carries this line name",IF($F43&lt;0,"⚠ forecast over budget by "&amp;TEXT(-$F43,"#,##0"),IF(AND($H43&gt;0,$G43&gt;$H43+0.1),"⚠ "&amp;TEXT($G43,"0%")&amp;" of budget spent for "&amp;TEXT($H43,"0%")&amp;" of the work",IF($F43&gt;0,"forecast under budget by "&amp;TEXT($F43,"#,##0"),"on budget")))))</f>
        <v/>
      </c>
      <c r="M43" s="15">
        <f>IF($A43="","",IF(COUNTIF(Costs!$A$5:$A$204,$A43)=0,"⚠ nothing on the Costs tab matches",COUNTIF(Costs!$A$5:$A$204,$A43)&amp;" cost row(s) roll up here"))</f>
        <v/>
      </c>
    </row>
    <row r="44">
      <c r="A44" s="10" t="n"/>
      <c r="B44" s="12">
        <f>IF($A44="","",SUMIFS(Costs!$B$5:$B$204,Costs!$A$5:$A$204,$A44))</f>
        <v/>
      </c>
      <c r="C44" s="12">
        <f>IF($A44="","",SUMIFS(Costs!$C$5:$C$204,Costs!$A$5:$A$204,$A44))</f>
        <v/>
      </c>
      <c r="D44" s="12">
        <f>IF($A44="","",SUMIFS(Costs!$D$5:$D$204,Costs!$A$5:$A$204,$A44))</f>
        <v/>
      </c>
      <c r="E44" s="9">
        <f>IF($A44="","",SUMIFS(Costs!$E$5:$E$204,Costs!$A$5:$A$204,$A44))</f>
        <v/>
      </c>
      <c r="F44" s="9">
        <f>IF($A44="","",$B44-$E44)</f>
        <v/>
      </c>
      <c r="G44" s="14">
        <f>IF($A44="","",IFERROR(SUMIFS(Costs!$D$5:$D$204,Costs!$A$5:$A$204,$A44)/$B44,0))</f>
        <v/>
      </c>
      <c r="H44" s="14">
        <f>IF($A44="","",IFERROR(SUMPRODUCT((Costs!$A$5:$A$204=$A44)*Costs!$B$5:$B$204*Costs!$G$5:$G$204)/$B44,0))</f>
        <v/>
      </c>
      <c r="I44" s="12">
        <f>IF($A44="","",$B44*$H44)</f>
        <v/>
      </c>
      <c r="J44" s="12">
        <f>IF($A44="","",$I44-$D44)</f>
        <v/>
      </c>
      <c r="K44" s="19">
        <f>IF($A44="","",IFERROR($I44/$D44,0))</f>
        <v/>
      </c>
      <c r="L44" s="18">
        <f>IF($A44="","",IF($B44=0,"⚠ no cost row carries this line name",IF($F44&lt;0,"⚠ forecast over budget by "&amp;TEXT(-$F44,"#,##0"),IF(AND($H44&gt;0,$G44&gt;$H44+0.1),"⚠ "&amp;TEXT($G44,"0%")&amp;" of budget spent for "&amp;TEXT($H44,"0%")&amp;" of the work",IF($F44&gt;0,"forecast under budget by "&amp;TEXT($F44,"#,##0"),"on budget")))))</f>
        <v/>
      </c>
      <c r="M44" s="15">
        <f>IF($A44="","",IF(COUNTIF(Costs!$A$5:$A$204,$A44)=0,"⚠ nothing on the Costs tab matches",COUNTIF(Costs!$A$5:$A$204,$A44)&amp;" cost row(s) roll up here"))</f>
        <v/>
      </c>
    </row>
    <row r="45">
      <c r="A45" s="10" t="n"/>
      <c r="B45" s="12">
        <f>IF($A45="","",SUMIFS(Costs!$B$5:$B$204,Costs!$A$5:$A$204,$A45))</f>
        <v/>
      </c>
      <c r="C45" s="12">
        <f>IF($A45="","",SUMIFS(Costs!$C$5:$C$204,Costs!$A$5:$A$204,$A45))</f>
        <v/>
      </c>
      <c r="D45" s="12">
        <f>IF($A45="","",SUMIFS(Costs!$D$5:$D$204,Costs!$A$5:$A$204,$A45))</f>
        <v/>
      </c>
      <c r="E45" s="9">
        <f>IF($A45="","",SUMIFS(Costs!$E$5:$E$204,Costs!$A$5:$A$204,$A45))</f>
        <v/>
      </c>
      <c r="F45" s="9">
        <f>IF($A45="","",$B45-$E45)</f>
        <v/>
      </c>
      <c r="G45" s="14">
        <f>IF($A45="","",IFERROR(SUMIFS(Costs!$D$5:$D$204,Costs!$A$5:$A$204,$A45)/$B45,0))</f>
        <v/>
      </c>
      <c r="H45" s="14">
        <f>IF($A45="","",IFERROR(SUMPRODUCT((Costs!$A$5:$A$204=$A45)*Costs!$B$5:$B$204*Costs!$G$5:$G$204)/$B45,0))</f>
        <v/>
      </c>
      <c r="I45" s="12">
        <f>IF($A45="","",$B45*$H45)</f>
        <v/>
      </c>
      <c r="J45" s="12">
        <f>IF($A45="","",$I45-$D45)</f>
        <v/>
      </c>
      <c r="K45" s="19">
        <f>IF($A45="","",IFERROR($I45/$D45,0))</f>
        <v/>
      </c>
      <c r="L45" s="18">
        <f>IF($A45="","",IF($B45=0,"⚠ no cost row carries this line name",IF($F45&lt;0,"⚠ forecast over budget by "&amp;TEXT(-$F45,"#,##0"),IF(AND($H45&gt;0,$G45&gt;$H45+0.1),"⚠ "&amp;TEXT($G45,"0%")&amp;" of budget spent for "&amp;TEXT($H45,"0%")&amp;" of the work",IF($F45&gt;0,"forecast under budget by "&amp;TEXT($F45,"#,##0"),"on budget")))))</f>
        <v/>
      </c>
      <c r="M45" s="15">
        <f>IF($A45="","",IF(COUNTIF(Costs!$A$5:$A$204,$A45)=0,"⚠ nothing on the Costs tab matches",COUNTIF(Costs!$A$5:$A$204,$A45)&amp;" cost row(s) roll up here"))</f>
        <v/>
      </c>
    </row>
    <row r="46">
      <c r="A46" s="10" t="n"/>
      <c r="B46" s="12">
        <f>IF($A46="","",SUMIFS(Costs!$B$5:$B$204,Costs!$A$5:$A$204,$A46))</f>
        <v/>
      </c>
      <c r="C46" s="12">
        <f>IF($A46="","",SUMIFS(Costs!$C$5:$C$204,Costs!$A$5:$A$204,$A46))</f>
        <v/>
      </c>
      <c r="D46" s="12">
        <f>IF($A46="","",SUMIFS(Costs!$D$5:$D$204,Costs!$A$5:$A$204,$A46))</f>
        <v/>
      </c>
      <c r="E46" s="9">
        <f>IF($A46="","",SUMIFS(Costs!$E$5:$E$204,Costs!$A$5:$A$204,$A46))</f>
        <v/>
      </c>
      <c r="F46" s="9">
        <f>IF($A46="","",$B46-$E46)</f>
        <v/>
      </c>
      <c r="G46" s="14">
        <f>IF($A46="","",IFERROR(SUMIFS(Costs!$D$5:$D$204,Costs!$A$5:$A$204,$A46)/$B46,0))</f>
        <v/>
      </c>
      <c r="H46" s="14">
        <f>IF($A46="","",IFERROR(SUMPRODUCT((Costs!$A$5:$A$204=$A46)*Costs!$B$5:$B$204*Costs!$G$5:$G$204)/$B46,0))</f>
        <v/>
      </c>
      <c r="I46" s="12">
        <f>IF($A46="","",$B46*$H46)</f>
        <v/>
      </c>
      <c r="J46" s="12">
        <f>IF($A46="","",$I46-$D46)</f>
        <v/>
      </c>
      <c r="K46" s="19">
        <f>IF($A46="","",IFERROR($I46/$D46,0))</f>
        <v/>
      </c>
      <c r="L46" s="18">
        <f>IF($A46="","",IF($B46=0,"⚠ no cost row carries this line name",IF($F46&lt;0,"⚠ forecast over budget by "&amp;TEXT(-$F46,"#,##0"),IF(AND($H46&gt;0,$G46&gt;$H46+0.1),"⚠ "&amp;TEXT($G46,"0%")&amp;" of budget spent for "&amp;TEXT($H46,"0%")&amp;" of the work",IF($F46&gt;0,"forecast under budget by "&amp;TEXT($F46,"#,##0"),"on budget")))))</f>
        <v/>
      </c>
      <c r="M46" s="15">
        <f>IF($A46="","",IF(COUNTIF(Costs!$A$5:$A$204,$A46)=0,"⚠ nothing on the Costs tab matches",COUNTIF(Costs!$A$5:$A$204,$A46)&amp;" cost row(s) roll up here"))</f>
        <v/>
      </c>
    </row>
    <row r="47">
      <c r="A47" s="10" t="n"/>
      <c r="B47" s="12">
        <f>IF($A47="","",SUMIFS(Costs!$B$5:$B$204,Costs!$A$5:$A$204,$A47))</f>
        <v/>
      </c>
      <c r="C47" s="12">
        <f>IF($A47="","",SUMIFS(Costs!$C$5:$C$204,Costs!$A$5:$A$204,$A47))</f>
        <v/>
      </c>
      <c r="D47" s="12">
        <f>IF($A47="","",SUMIFS(Costs!$D$5:$D$204,Costs!$A$5:$A$204,$A47))</f>
        <v/>
      </c>
      <c r="E47" s="9">
        <f>IF($A47="","",SUMIFS(Costs!$E$5:$E$204,Costs!$A$5:$A$204,$A47))</f>
        <v/>
      </c>
      <c r="F47" s="9">
        <f>IF($A47="","",$B47-$E47)</f>
        <v/>
      </c>
      <c r="G47" s="14">
        <f>IF($A47="","",IFERROR(SUMIFS(Costs!$D$5:$D$204,Costs!$A$5:$A$204,$A47)/$B47,0))</f>
        <v/>
      </c>
      <c r="H47" s="14">
        <f>IF($A47="","",IFERROR(SUMPRODUCT((Costs!$A$5:$A$204=$A47)*Costs!$B$5:$B$204*Costs!$G$5:$G$204)/$B47,0))</f>
        <v/>
      </c>
      <c r="I47" s="12">
        <f>IF($A47="","",$B47*$H47)</f>
        <v/>
      </c>
      <c r="J47" s="12">
        <f>IF($A47="","",$I47-$D47)</f>
        <v/>
      </c>
      <c r="K47" s="19">
        <f>IF($A47="","",IFERROR($I47/$D47,0))</f>
        <v/>
      </c>
      <c r="L47" s="18">
        <f>IF($A47="","",IF($B47=0,"⚠ no cost row carries this line name",IF($F47&lt;0,"⚠ forecast over budget by "&amp;TEXT(-$F47,"#,##0"),IF(AND($H47&gt;0,$G47&gt;$H47+0.1),"⚠ "&amp;TEXT($G47,"0%")&amp;" of budget spent for "&amp;TEXT($H47,"0%")&amp;" of the work",IF($F47&gt;0,"forecast under budget by "&amp;TEXT($F47,"#,##0"),"on budget")))))</f>
        <v/>
      </c>
      <c r="M47" s="15">
        <f>IF($A47="","",IF(COUNTIF(Costs!$A$5:$A$204,$A47)=0,"⚠ nothing on the Costs tab matches",COUNTIF(Costs!$A$5:$A$204,$A47)&amp;" cost row(s) roll up here"))</f>
        <v/>
      </c>
    </row>
    <row r="48">
      <c r="A48" s="10" t="n"/>
      <c r="B48" s="12">
        <f>IF($A48="","",SUMIFS(Costs!$B$5:$B$204,Costs!$A$5:$A$204,$A48))</f>
        <v/>
      </c>
      <c r="C48" s="12">
        <f>IF($A48="","",SUMIFS(Costs!$C$5:$C$204,Costs!$A$5:$A$204,$A48))</f>
        <v/>
      </c>
      <c r="D48" s="12">
        <f>IF($A48="","",SUMIFS(Costs!$D$5:$D$204,Costs!$A$5:$A$204,$A48))</f>
        <v/>
      </c>
      <c r="E48" s="9">
        <f>IF($A48="","",SUMIFS(Costs!$E$5:$E$204,Costs!$A$5:$A$204,$A48))</f>
        <v/>
      </c>
      <c r="F48" s="9">
        <f>IF($A48="","",$B48-$E48)</f>
        <v/>
      </c>
      <c r="G48" s="14">
        <f>IF($A48="","",IFERROR(SUMIFS(Costs!$D$5:$D$204,Costs!$A$5:$A$204,$A48)/$B48,0))</f>
        <v/>
      </c>
      <c r="H48" s="14">
        <f>IF($A48="","",IFERROR(SUMPRODUCT((Costs!$A$5:$A$204=$A48)*Costs!$B$5:$B$204*Costs!$G$5:$G$204)/$B48,0))</f>
        <v/>
      </c>
      <c r="I48" s="12">
        <f>IF($A48="","",$B48*$H48)</f>
        <v/>
      </c>
      <c r="J48" s="12">
        <f>IF($A48="","",$I48-$D48)</f>
        <v/>
      </c>
      <c r="K48" s="19">
        <f>IF($A48="","",IFERROR($I48/$D48,0))</f>
        <v/>
      </c>
      <c r="L48" s="18">
        <f>IF($A48="","",IF($B48=0,"⚠ no cost row carries this line name",IF($F48&lt;0,"⚠ forecast over budget by "&amp;TEXT(-$F48,"#,##0"),IF(AND($H48&gt;0,$G48&gt;$H48+0.1),"⚠ "&amp;TEXT($G48,"0%")&amp;" of budget spent for "&amp;TEXT($H48,"0%")&amp;" of the work",IF($F48&gt;0,"forecast under budget by "&amp;TEXT($F48,"#,##0"),"on budget")))))</f>
        <v/>
      </c>
      <c r="M48" s="15">
        <f>IF($A48="","",IF(COUNTIF(Costs!$A$5:$A$204,$A48)=0,"⚠ nothing on the Costs tab matches",COUNTIF(Costs!$A$5:$A$204,$A48)&amp;" cost row(s) roll up here"))</f>
        <v/>
      </c>
    </row>
    <row r="49">
      <c r="A49" s="10" t="n"/>
      <c r="B49" s="12">
        <f>IF($A49="","",SUMIFS(Costs!$B$5:$B$204,Costs!$A$5:$A$204,$A49))</f>
        <v/>
      </c>
      <c r="C49" s="12">
        <f>IF($A49="","",SUMIFS(Costs!$C$5:$C$204,Costs!$A$5:$A$204,$A49))</f>
        <v/>
      </c>
      <c r="D49" s="12">
        <f>IF($A49="","",SUMIFS(Costs!$D$5:$D$204,Costs!$A$5:$A$204,$A49))</f>
        <v/>
      </c>
      <c r="E49" s="9">
        <f>IF($A49="","",SUMIFS(Costs!$E$5:$E$204,Costs!$A$5:$A$204,$A49))</f>
        <v/>
      </c>
      <c r="F49" s="9">
        <f>IF($A49="","",$B49-$E49)</f>
        <v/>
      </c>
      <c r="G49" s="14">
        <f>IF($A49="","",IFERROR(SUMIFS(Costs!$D$5:$D$204,Costs!$A$5:$A$204,$A49)/$B49,0))</f>
        <v/>
      </c>
      <c r="H49" s="14">
        <f>IF($A49="","",IFERROR(SUMPRODUCT((Costs!$A$5:$A$204=$A49)*Costs!$B$5:$B$204*Costs!$G$5:$G$204)/$B49,0))</f>
        <v/>
      </c>
      <c r="I49" s="12">
        <f>IF($A49="","",$B49*$H49)</f>
        <v/>
      </c>
      <c r="J49" s="12">
        <f>IF($A49="","",$I49-$D49)</f>
        <v/>
      </c>
      <c r="K49" s="19">
        <f>IF($A49="","",IFERROR($I49/$D49,0))</f>
        <v/>
      </c>
      <c r="L49" s="18">
        <f>IF($A49="","",IF($B49=0,"⚠ no cost row carries this line name",IF($F49&lt;0,"⚠ forecast over budget by "&amp;TEXT(-$F49,"#,##0"),IF(AND($H49&gt;0,$G49&gt;$H49+0.1),"⚠ "&amp;TEXT($G49,"0%")&amp;" of budget spent for "&amp;TEXT($H49,"0%")&amp;" of the work",IF($F49&gt;0,"forecast under budget by "&amp;TEXT($F49,"#,##0"),"on budget")))))</f>
        <v/>
      </c>
      <c r="M49" s="15">
        <f>IF($A49="","",IF(COUNTIF(Costs!$A$5:$A$204,$A49)=0,"⚠ nothing on the Costs tab matches",COUNTIF(Costs!$A$5:$A$204,$A49)&amp;" cost row(s) roll up here"))</f>
        <v/>
      </c>
    </row>
    <row r="50">
      <c r="A50" s="10" t="n"/>
      <c r="B50" s="12">
        <f>IF($A50="","",SUMIFS(Costs!$B$5:$B$204,Costs!$A$5:$A$204,$A50))</f>
        <v/>
      </c>
      <c r="C50" s="12">
        <f>IF($A50="","",SUMIFS(Costs!$C$5:$C$204,Costs!$A$5:$A$204,$A50))</f>
        <v/>
      </c>
      <c r="D50" s="12">
        <f>IF($A50="","",SUMIFS(Costs!$D$5:$D$204,Costs!$A$5:$A$204,$A50))</f>
        <v/>
      </c>
      <c r="E50" s="9">
        <f>IF($A50="","",SUMIFS(Costs!$E$5:$E$204,Costs!$A$5:$A$204,$A50))</f>
        <v/>
      </c>
      <c r="F50" s="9">
        <f>IF($A50="","",$B50-$E50)</f>
        <v/>
      </c>
      <c r="G50" s="14">
        <f>IF($A50="","",IFERROR(SUMIFS(Costs!$D$5:$D$204,Costs!$A$5:$A$204,$A50)/$B50,0))</f>
        <v/>
      </c>
      <c r="H50" s="14">
        <f>IF($A50="","",IFERROR(SUMPRODUCT((Costs!$A$5:$A$204=$A50)*Costs!$B$5:$B$204*Costs!$G$5:$G$204)/$B50,0))</f>
        <v/>
      </c>
      <c r="I50" s="12">
        <f>IF($A50="","",$B50*$H50)</f>
        <v/>
      </c>
      <c r="J50" s="12">
        <f>IF($A50="","",$I50-$D50)</f>
        <v/>
      </c>
      <c r="K50" s="19">
        <f>IF($A50="","",IFERROR($I50/$D50,0))</f>
        <v/>
      </c>
      <c r="L50" s="18">
        <f>IF($A50="","",IF($B50=0,"⚠ no cost row carries this line name",IF($F50&lt;0,"⚠ forecast over budget by "&amp;TEXT(-$F50,"#,##0"),IF(AND($H50&gt;0,$G50&gt;$H50+0.1),"⚠ "&amp;TEXT($G50,"0%")&amp;" of budget spent for "&amp;TEXT($H50,"0%")&amp;" of the work",IF($F50&gt;0,"forecast under budget by "&amp;TEXT($F50,"#,##0"),"on budget")))))</f>
        <v/>
      </c>
      <c r="M50" s="15">
        <f>IF($A50="","",IF(COUNTIF(Costs!$A$5:$A$204,$A50)=0,"⚠ nothing on the Costs tab matches",COUNTIF(Costs!$A$5:$A$204,$A50)&amp;" cost row(s) roll up here"))</f>
        <v/>
      </c>
    </row>
    <row r="51">
      <c r="A51" s="10" t="n"/>
      <c r="B51" s="12">
        <f>IF($A51="","",SUMIFS(Costs!$B$5:$B$204,Costs!$A$5:$A$204,$A51))</f>
        <v/>
      </c>
      <c r="C51" s="12">
        <f>IF($A51="","",SUMIFS(Costs!$C$5:$C$204,Costs!$A$5:$A$204,$A51))</f>
        <v/>
      </c>
      <c r="D51" s="12">
        <f>IF($A51="","",SUMIFS(Costs!$D$5:$D$204,Costs!$A$5:$A$204,$A51))</f>
        <v/>
      </c>
      <c r="E51" s="9">
        <f>IF($A51="","",SUMIFS(Costs!$E$5:$E$204,Costs!$A$5:$A$204,$A51))</f>
        <v/>
      </c>
      <c r="F51" s="9">
        <f>IF($A51="","",$B51-$E51)</f>
        <v/>
      </c>
      <c r="G51" s="14">
        <f>IF($A51="","",IFERROR(SUMIFS(Costs!$D$5:$D$204,Costs!$A$5:$A$204,$A51)/$B51,0))</f>
        <v/>
      </c>
      <c r="H51" s="14">
        <f>IF($A51="","",IFERROR(SUMPRODUCT((Costs!$A$5:$A$204=$A51)*Costs!$B$5:$B$204*Costs!$G$5:$G$204)/$B51,0))</f>
        <v/>
      </c>
      <c r="I51" s="12">
        <f>IF($A51="","",$B51*$H51)</f>
        <v/>
      </c>
      <c r="J51" s="12">
        <f>IF($A51="","",$I51-$D51)</f>
        <v/>
      </c>
      <c r="K51" s="19">
        <f>IF($A51="","",IFERROR($I51/$D51,0))</f>
        <v/>
      </c>
      <c r="L51" s="18">
        <f>IF($A51="","",IF($B51=0,"⚠ no cost row carries this line name",IF($F51&lt;0,"⚠ forecast over budget by "&amp;TEXT(-$F51,"#,##0"),IF(AND($H51&gt;0,$G51&gt;$H51+0.1),"⚠ "&amp;TEXT($G51,"0%")&amp;" of budget spent for "&amp;TEXT($H51,"0%")&amp;" of the work",IF($F51&gt;0,"forecast under budget by "&amp;TEXT($F51,"#,##0"),"on budget")))))</f>
        <v/>
      </c>
      <c r="M51" s="15">
        <f>IF($A51="","",IF(COUNTIF(Costs!$A$5:$A$204,$A51)=0,"⚠ nothing on the Costs tab matches",COUNTIF(Costs!$A$5:$A$204,$A51)&amp;" cost row(s) roll up here"))</f>
        <v/>
      </c>
    </row>
    <row r="52">
      <c r="A52" s="10" t="n"/>
      <c r="B52" s="12">
        <f>IF($A52="","",SUMIFS(Costs!$B$5:$B$204,Costs!$A$5:$A$204,$A52))</f>
        <v/>
      </c>
      <c r="C52" s="12">
        <f>IF($A52="","",SUMIFS(Costs!$C$5:$C$204,Costs!$A$5:$A$204,$A52))</f>
        <v/>
      </c>
      <c r="D52" s="12">
        <f>IF($A52="","",SUMIFS(Costs!$D$5:$D$204,Costs!$A$5:$A$204,$A52))</f>
        <v/>
      </c>
      <c r="E52" s="9">
        <f>IF($A52="","",SUMIFS(Costs!$E$5:$E$204,Costs!$A$5:$A$204,$A52))</f>
        <v/>
      </c>
      <c r="F52" s="9">
        <f>IF($A52="","",$B52-$E52)</f>
        <v/>
      </c>
      <c r="G52" s="14">
        <f>IF($A52="","",IFERROR(SUMIFS(Costs!$D$5:$D$204,Costs!$A$5:$A$204,$A52)/$B52,0))</f>
        <v/>
      </c>
      <c r="H52" s="14">
        <f>IF($A52="","",IFERROR(SUMPRODUCT((Costs!$A$5:$A$204=$A52)*Costs!$B$5:$B$204*Costs!$G$5:$G$204)/$B52,0))</f>
        <v/>
      </c>
      <c r="I52" s="12">
        <f>IF($A52="","",$B52*$H52)</f>
        <v/>
      </c>
      <c r="J52" s="12">
        <f>IF($A52="","",$I52-$D52)</f>
        <v/>
      </c>
      <c r="K52" s="19">
        <f>IF($A52="","",IFERROR($I52/$D52,0))</f>
        <v/>
      </c>
      <c r="L52" s="18">
        <f>IF($A52="","",IF($B52=0,"⚠ no cost row carries this line name",IF($F52&lt;0,"⚠ forecast over budget by "&amp;TEXT(-$F52,"#,##0"),IF(AND($H52&gt;0,$G52&gt;$H52+0.1),"⚠ "&amp;TEXT($G52,"0%")&amp;" of budget spent for "&amp;TEXT($H52,"0%")&amp;" of the work",IF($F52&gt;0,"forecast under budget by "&amp;TEXT($F52,"#,##0"),"on budget")))))</f>
        <v/>
      </c>
      <c r="M52" s="15">
        <f>IF($A52="","",IF(COUNTIF(Costs!$A$5:$A$204,$A52)=0,"⚠ nothing on the Costs tab matches",COUNTIF(Costs!$A$5:$A$204,$A52)&amp;" cost row(s) roll up here"))</f>
        <v/>
      </c>
    </row>
    <row r="53">
      <c r="A53" s="10" t="n"/>
      <c r="B53" s="12">
        <f>IF($A53="","",SUMIFS(Costs!$B$5:$B$204,Costs!$A$5:$A$204,$A53))</f>
        <v/>
      </c>
      <c r="C53" s="12">
        <f>IF($A53="","",SUMIFS(Costs!$C$5:$C$204,Costs!$A$5:$A$204,$A53))</f>
        <v/>
      </c>
      <c r="D53" s="12">
        <f>IF($A53="","",SUMIFS(Costs!$D$5:$D$204,Costs!$A$5:$A$204,$A53))</f>
        <v/>
      </c>
      <c r="E53" s="9">
        <f>IF($A53="","",SUMIFS(Costs!$E$5:$E$204,Costs!$A$5:$A$204,$A53))</f>
        <v/>
      </c>
      <c r="F53" s="9">
        <f>IF($A53="","",$B53-$E53)</f>
        <v/>
      </c>
      <c r="G53" s="14">
        <f>IF($A53="","",IFERROR(SUMIFS(Costs!$D$5:$D$204,Costs!$A$5:$A$204,$A53)/$B53,0))</f>
        <v/>
      </c>
      <c r="H53" s="14">
        <f>IF($A53="","",IFERROR(SUMPRODUCT((Costs!$A$5:$A$204=$A53)*Costs!$B$5:$B$204*Costs!$G$5:$G$204)/$B53,0))</f>
        <v/>
      </c>
      <c r="I53" s="12">
        <f>IF($A53="","",$B53*$H53)</f>
        <v/>
      </c>
      <c r="J53" s="12">
        <f>IF($A53="","",$I53-$D53)</f>
        <v/>
      </c>
      <c r="K53" s="19">
        <f>IF($A53="","",IFERROR($I53/$D53,0))</f>
        <v/>
      </c>
      <c r="L53" s="18">
        <f>IF($A53="","",IF($B53=0,"⚠ no cost row carries this line name",IF($F53&lt;0,"⚠ forecast over budget by "&amp;TEXT(-$F53,"#,##0"),IF(AND($H53&gt;0,$G53&gt;$H53+0.1),"⚠ "&amp;TEXT($G53,"0%")&amp;" of budget spent for "&amp;TEXT($H53,"0%")&amp;" of the work",IF($F53&gt;0,"forecast under budget by "&amp;TEXT($F53,"#,##0"),"on budget")))))</f>
        <v/>
      </c>
      <c r="M53" s="15">
        <f>IF($A53="","",IF(COUNTIF(Costs!$A$5:$A$204,$A53)=0,"⚠ nothing on the Costs tab matches",COUNTIF(Costs!$A$5:$A$204,$A53)&amp;" cost row(s) roll up here"))</f>
        <v/>
      </c>
    </row>
    <row r="54">
      <c r="A54" s="10" t="n"/>
      <c r="B54" s="12">
        <f>IF($A54="","",SUMIFS(Costs!$B$5:$B$204,Costs!$A$5:$A$204,$A54))</f>
        <v/>
      </c>
      <c r="C54" s="12">
        <f>IF($A54="","",SUMIFS(Costs!$C$5:$C$204,Costs!$A$5:$A$204,$A54))</f>
        <v/>
      </c>
      <c r="D54" s="12">
        <f>IF($A54="","",SUMIFS(Costs!$D$5:$D$204,Costs!$A$5:$A$204,$A54))</f>
        <v/>
      </c>
      <c r="E54" s="9">
        <f>IF($A54="","",SUMIFS(Costs!$E$5:$E$204,Costs!$A$5:$A$204,$A54))</f>
        <v/>
      </c>
      <c r="F54" s="9">
        <f>IF($A54="","",$B54-$E54)</f>
        <v/>
      </c>
      <c r="G54" s="14">
        <f>IF($A54="","",IFERROR(SUMIFS(Costs!$D$5:$D$204,Costs!$A$5:$A$204,$A54)/$B54,0))</f>
        <v/>
      </c>
      <c r="H54" s="14">
        <f>IF($A54="","",IFERROR(SUMPRODUCT((Costs!$A$5:$A$204=$A54)*Costs!$B$5:$B$204*Costs!$G$5:$G$204)/$B54,0))</f>
        <v/>
      </c>
      <c r="I54" s="12">
        <f>IF($A54="","",$B54*$H54)</f>
        <v/>
      </c>
      <c r="J54" s="12">
        <f>IF($A54="","",$I54-$D54)</f>
        <v/>
      </c>
      <c r="K54" s="19">
        <f>IF($A54="","",IFERROR($I54/$D54,0))</f>
        <v/>
      </c>
      <c r="L54" s="18">
        <f>IF($A54="","",IF($B54=0,"⚠ no cost row carries this line name",IF($F54&lt;0,"⚠ forecast over budget by "&amp;TEXT(-$F54,"#,##0"),IF(AND($H54&gt;0,$G54&gt;$H54+0.1),"⚠ "&amp;TEXT($G54,"0%")&amp;" of budget spent for "&amp;TEXT($H54,"0%")&amp;" of the work",IF($F54&gt;0,"forecast under budget by "&amp;TEXT($F54,"#,##0"),"on budget")))))</f>
        <v/>
      </c>
      <c r="M54" s="15">
        <f>IF($A54="","",IF(COUNTIF(Costs!$A$5:$A$204,$A54)=0,"⚠ nothing on the Costs tab matches",COUNTIF(Costs!$A$5:$A$204,$A54)&amp;" cost row(s) roll up here"))</f>
        <v/>
      </c>
    </row>
    <row r="55">
      <c r="A55" s="10" t="n"/>
      <c r="B55" s="12">
        <f>IF($A55="","",SUMIFS(Costs!$B$5:$B$204,Costs!$A$5:$A$204,$A55))</f>
        <v/>
      </c>
      <c r="C55" s="12">
        <f>IF($A55="","",SUMIFS(Costs!$C$5:$C$204,Costs!$A$5:$A$204,$A55))</f>
        <v/>
      </c>
      <c r="D55" s="12">
        <f>IF($A55="","",SUMIFS(Costs!$D$5:$D$204,Costs!$A$5:$A$204,$A55))</f>
        <v/>
      </c>
      <c r="E55" s="9">
        <f>IF($A55="","",SUMIFS(Costs!$E$5:$E$204,Costs!$A$5:$A$204,$A55))</f>
        <v/>
      </c>
      <c r="F55" s="9">
        <f>IF($A55="","",$B55-$E55)</f>
        <v/>
      </c>
      <c r="G55" s="14">
        <f>IF($A55="","",IFERROR(SUMIFS(Costs!$D$5:$D$204,Costs!$A$5:$A$204,$A55)/$B55,0))</f>
        <v/>
      </c>
      <c r="H55" s="14">
        <f>IF($A55="","",IFERROR(SUMPRODUCT((Costs!$A$5:$A$204=$A55)*Costs!$B$5:$B$204*Costs!$G$5:$G$204)/$B55,0))</f>
        <v/>
      </c>
      <c r="I55" s="12">
        <f>IF($A55="","",$B55*$H55)</f>
        <v/>
      </c>
      <c r="J55" s="12">
        <f>IF($A55="","",$I55-$D55)</f>
        <v/>
      </c>
      <c r="K55" s="19">
        <f>IF($A55="","",IFERROR($I55/$D55,0))</f>
        <v/>
      </c>
      <c r="L55" s="18">
        <f>IF($A55="","",IF($B55=0,"⚠ no cost row carries this line name",IF($F55&lt;0,"⚠ forecast over budget by "&amp;TEXT(-$F55,"#,##0"),IF(AND($H55&gt;0,$G55&gt;$H55+0.1),"⚠ "&amp;TEXT($G55,"0%")&amp;" of budget spent for "&amp;TEXT($H55,"0%")&amp;" of the work",IF($F55&gt;0,"forecast under budget by "&amp;TEXT($F55,"#,##0"),"on budget")))))</f>
        <v/>
      </c>
      <c r="M55" s="15">
        <f>IF($A55="","",IF(COUNTIF(Costs!$A$5:$A$204,$A55)=0,"⚠ nothing on the Costs tab matches",COUNTIF(Costs!$A$5:$A$204,$A55)&amp;" cost row(s) roll up here"))</f>
        <v/>
      </c>
    </row>
    <row r="56">
      <c r="A56" s="10" t="n"/>
      <c r="B56" s="12">
        <f>IF($A56="","",SUMIFS(Costs!$B$5:$B$204,Costs!$A$5:$A$204,$A56))</f>
        <v/>
      </c>
      <c r="C56" s="12">
        <f>IF($A56="","",SUMIFS(Costs!$C$5:$C$204,Costs!$A$5:$A$204,$A56))</f>
        <v/>
      </c>
      <c r="D56" s="12">
        <f>IF($A56="","",SUMIFS(Costs!$D$5:$D$204,Costs!$A$5:$A$204,$A56))</f>
        <v/>
      </c>
      <c r="E56" s="9">
        <f>IF($A56="","",SUMIFS(Costs!$E$5:$E$204,Costs!$A$5:$A$204,$A56))</f>
        <v/>
      </c>
      <c r="F56" s="9">
        <f>IF($A56="","",$B56-$E56)</f>
        <v/>
      </c>
      <c r="G56" s="14">
        <f>IF($A56="","",IFERROR(SUMIFS(Costs!$D$5:$D$204,Costs!$A$5:$A$204,$A56)/$B56,0))</f>
        <v/>
      </c>
      <c r="H56" s="14">
        <f>IF($A56="","",IFERROR(SUMPRODUCT((Costs!$A$5:$A$204=$A56)*Costs!$B$5:$B$204*Costs!$G$5:$G$204)/$B56,0))</f>
        <v/>
      </c>
      <c r="I56" s="12">
        <f>IF($A56="","",$B56*$H56)</f>
        <v/>
      </c>
      <c r="J56" s="12">
        <f>IF($A56="","",$I56-$D56)</f>
        <v/>
      </c>
      <c r="K56" s="19">
        <f>IF($A56="","",IFERROR($I56/$D56,0))</f>
        <v/>
      </c>
      <c r="L56" s="18">
        <f>IF($A56="","",IF($B56=0,"⚠ no cost row carries this line name",IF($F56&lt;0,"⚠ forecast over budget by "&amp;TEXT(-$F56,"#,##0"),IF(AND($H56&gt;0,$G56&gt;$H56+0.1),"⚠ "&amp;TEXT($G56,"0%")&amp;" of budget spent for "&amp;TEXT($H56,"0%")&amp;" of the work",IF($F56&gt;0,"forecast under budget by "&amp;TEXT($F56,"#,##0"),"on budget")))))</f>
        <v/>
      </c>
      <c r="M56" s="15">
        <f>IF($A56="","",IF(COUNTIF(Costs!$A$5:$A$204,$A56)=0,"⚠ nothing on the Costs tab matches",COUNTIF(Costs!$A$5:$A$204,$A56)&amp;" cost row(s) roll up here"))</f>
        <v/>
      </c>
    </row>
    <row r="57">
      <c r="A57" s="10" t="n"/>
      <c r="B57" s="12">
        <f>IF($A57="","",SUMIFS(Costs!$B$5:$B$204,Costs!$A$5:$A$204,$A57))</f>
        <v/>
      </c>
      <c r="C57" s="12">
        <f>IF($A57="","",SUMIFS(Costs!$C$5:$C$204,Costs!$A$5:$A$204,$A57))</f>
        <v/>
      </c>
      <c r="D57" s="12">
        <f>IF($A57="","",SUMIFS(Costs!$D$5:$D$204,Costs!$A$5:$A$204,$A57))</f>
        <v/>
      </c>
      <c r="E57" s="9">
        <f>IF($A57="","",SUMIFS(Costs!$E$5:$E$204,Costs!$A$5:$A$204,$A57))</f>
        <v/>
      </c>
      <c r="F57" s="9">
        <f>IF($A57="","",$B57-$E57)</f>
        <v/>
      </c>
      <c r="G57" s="14">
        <f>IF($A57="","",IFERROR(SUMIFS(Costs!$D$5:$D$204,Costs!$A$5:$A$204,$A57)/$B57,0))</f>
        <v/>
      </c>
      <c r="H57" s="14">
        <f>IF($A57="","",IFERROR(SUMPRODUCT((Costs!$A$5:$A$204=$A57)*Costs!$B$5:$B$204*Costs!$G$5:$G$204)/$B57,0))</f>
        <v/>
      </c>
      <c r="I57" s="12">
        <f>IF($A57="","",$B57*$H57)</f>
        <v/>
      </c>
      <c r="J57" s="12">
        <f>IF($A57="","",$I57-$D57)</f>
        <v/>
      </c>
      <c r="K57" s="19">
        <f>IF($A57="","",IFERROR($I57/$D57,0))</f>
        <v/>
      </c>
      <c r="L57" s="18">
        <f>IF($A57="","",IF($B57=0,"⚠ no cost row carries this line name",IF($F57&lt;0,"⚠ forecast over budget by "&amp;TEXT(-$F57,"#,##0"),IF(AND($H57&gt;0,$G57&gt;$H57+0.1),"⚠ "&amp;TEXT($G57,"0%")&amp;" of budget spent for "&amp;TEXT($H57,"0%")&amp;" of the work",IF($F57&gt;0,"forecast under budget by "&amp;TEXT($F57,"#,##0"),"on budget")))))</f>
        <v/>
      </c>
      <c r="M57" s="15">
        <f>IF($A57="","",IF(COUNTIF(Costs!$A$5:$A$204,$A57)=0,"⚠ nothing on the Costs tab matches",COUNTIF(Costs!$A$5:$A$204,$A57)&amp;" cost row(s) roll up here"))</f>
        <v/>
      </c>
    </row>
    <row r="58">
      <c r="A58" s="10" t="n"/>
      <c r="B58" s="12">
        <f>IF($A58="","",SUMIFS(Costs!$B$5:$B$204,Costs!$A$5:$A$204,$A58))</f>
        <v/>
      </c>
      <c r="C58" s="12">
        <f>IF($A58="","",SUMIFS(Costs!$C$5:$C$204,Costs!$A$5:$A$204,$A58))</f>
        <v/>
      </c>
      <c r="D58" s="12">
        <f>IF($A58="","",SUMIFS(Costs!$D$5:$D$204,Costs!$A$5:$A$204,$A58))</f>
        <v/>
      </c>
      <c r="E58" s="9">
        <f>IF($A58="","",SUMIFS(Costs!$E$5:$E$204,Costs!$A$5:$A$204,$A58))</f>
        <v/>
      </c>
      <c r="F58" s="9">
        <f>IF($A58="","",$B58-$E58)</f>
        <v/>
      </c>
      <c r="G58" s="14">
        <f>IF($A58="","",IFERROR(SUMIFS(Costs!$D$5:$D$204,Costs!$A$5:$A$204,$A58)/$B58,0))</f>
        <v/>
      </c>
      <c r="H58" s="14">
        <f>IF($A58="","",IFERROR(SUMPRODUCT((Costs!$A$5:$A$204=$A58)*Costs!$B$5:$B$204*Costs!$G$5:$G$204)/$B58,0))</f>
        <v/>
      </c>
      <c r="I58" s="12">
        <f>IF($A58="","",$B58*$H58)</f>
        <v/>
      </c>
      <c r="J58" s="12">
        <f>IF($A58="","",$I58-$D58)</f>
        <v/>
      </c>
      <c r="K58" s="19">
        <f>IF($A58="","",IFERROR($I58/$D58,0))</f>
        <v/>
      </c>
      <c r="L58" s="18">
        <f>IF($A58="","",IF($B58=0,"⚠ no cost row carries this line name",IF($F58&lt;0,"⚠ forecast over budget by "&amp;TEXT(-$F58,"#,##0"),IF(AND($H58&gt;0,$G58&gt;$H58+0.1),"⚠ "&amp;TEXT($G58,"0%")&amp;" of budget spent for "&amp;TEXT($H58,"0%")&amp;" of the work",IF($F58&gt;0,"forecast under budget by "&amp;TEXT($F58,"#,##0"),"on budget")))))</f>
        <v/>
      </c>
      <c r="M58" s="15">
        <f>IF($A58="","",IF(COUNTIF(Costs!$A$5:$A$204,$A58)=0,"⚠ nothing on the Costs tab matches",COUNTIF(Costs!$A$5:$A$204,$A58)&amp;" cost row(s) roll up here"))</f>
        <v/>
      </c>
    </row>
    <row r="59">
      <c r="A59" s="10" t="n"/>
      <c r="B59" s="12">
        <f>IF($A59="","",SUMIFS(Costs!$B$5:$B$204,Costs!$A$5:$A$204,$A59))</f>
        <v/>
      </c>
      <c r="C59" s="12">
        <f>IF($A59="","",SUMIFS(Costs!$C$5:$C$204,Costs!$A$5:$A$204,$A59))</f>
        <v/>
      </c>
      <c r="D59" s="12">
        <f>IF($A59="","",SUMIFS(Costs!$D$5:$D$204,Costs!$A$5:$A$204,$A59))</f>
        <v/>
      </c>
      <c r="E59" s="9">
        <f>IF($A59="","",SUMIFS(Costs!$E$5:$E$204,Costs!$A$5:$A$204,$A59))</f>
        <v/>
      </c>
      <c r="F59" s="9">
        <f>IF($A59="","",$B59-$E59)</f>
        <v/>
      </c>
      <c r="G59" s="14">
        <f>IF($A59="","",IFERROR(SUMIFS(Costs!$D$5:$D$204,Costs!$A$5:$A$204,$A59)/$B59,0))</f>
        <v/>
      </c>
      <c r="H59" s="14">
        <f>IF($A59="","",IFERROR(SUMPRODUCT((Costs!$A$5:$A$204=$A59)*Costs!$B$5:$B$204*Costs!$G$5:$G$204)/$B59,0))</f>
        <v/>
      </c>
      <c r="I59" s="12">
        <f>IF($A59="","",$B59*$H59)</f>
        <v/>
      </c>
      <c r="J59" s="12">
        <f>IF($A59="","",$I59-$D59)</f>
        <v/>
      </c>
      <c r="K59" s="19">
        <f>IF($A59="","",IFERROR($I59/$D59,0))</f>
        <v/>
      </c>
      <c r="L59" s="18">
        <f>IF($A59="","",IF($B59=0,"⚠ no cost row carries this line name",IF($F59&lt;0,"⚠ forecast over budget by "&amp;TEXT(-$F59,"#,##0"),IF(AND($H59&gt;0,$G59&gt;$H59+0.1),"⚠ "&amp;TEXT($G59,"0%")&amp;" of budget spent for "&amp;TEXT($H59,"0%")&amp;" of the work",IF($F59&gt;0,"forecast under budget by "&amp;TEXT($F59,"#,##0"),"on budget")))))</f>
        <v/>
      </c>
      <c r="M59" s="15">
        <f>IF($A59="","",IF(COUNTIF(Costs!$A$5:$A$204,$A59)=0,"⚠ nothing on the Costs tab matches",COUNTIF(Costs!$A$5:$A$204,$A59)&amp;" cost row(s) roll up here"))</f>
        <v/>
      </c>
    </row>
    <row r="60">
      <c r="A60" s="10" t="n"/>
      <c r="B60" s="12">
        <f>IF($A60="","",SUMIFS(Costs!$B$5:$B$204,Costs!$A$5:$A$204,$A60))</f>
        <v/>
      </c>
      <c r="C60" s="12">
        <f>IF($A60="","",SUMIFS(Costs!$C$5:$C$204,Costs!$A$5:$A$204,$A60))</f>
        <v/>
      </c>
      <c r="D60" s="12">
        <f>IF($A60="","",SUMIFS(Costs!$D$5:$D$204,Costs!$A$5:$A$204,$A60))</f>
        <v/>
      </c>
      <c r="E60" s="9">
        <f>IF($A60="","",SUMIFS(Costs!$E$5:$E$204,Costs!$A$5:$A$204,$A60))</f>
        <v/>
      </c>
      <c r="F60" s="9">
        <f>IF($A60="","",$B60-$E60)</f>
        <v/>
      </c>
      <c r="G60" s="14">
        <f>IF($A60="","",IFERROR(SUMIFS(Costs!$D$5:$D$204,Costs!$A$5:$A$204,$A60)/$B60,0))</f>
        <v/>
      </c>
      <c r="H60" s="14">
        <f>IF($A60="","",IFERROR(SUMPRODUCT((Costs!$A$5:$A$204=$A60)*Costs!$B$5:$B$204*Costs!$G$5:$G$204)/$B60,0))</f>
        <v/>
      </c>
      <c r="I60" s="12">
        <f>IF($A60="","",$B60*$H60)</f>
        <v/>
      </c>
      <c r="J60" s="12">
        <f>IF($A60="","",$I60-$D60)</f>
        <v/>
      </c>
      <c r="K60" s="19">
        <f>IF($A60="","",IFERROR($I60/$D60,0))</f>
        <v/>
      </c>
      <c r="L60" s="18">
        <f>IF($A60="","",IF($B60=0,"⚠ no cost row carries this line name",IF($F60&lt;0,"⚠ forecast over budget by "&amp;TEXT(-$F60,"#,##0"),IF(AND($H60&gt;0,$G60&gt;$H60+0.1),"⚠ "&amp;TEXT($G60,"0%")&amp;" of budget spent for "&amp;TEXT($H60,"0%")&amp;" of the work",IF($F60&gt;0,"forecast under budget by "&amp;TEXT($F60,"#,##0"),"on budget")))))</f>
        <v/>
      </c>
      <c r="M60" s="15">
        <f>IF($A60="","",IF(COUNTIF(Costs!$A$5:$A$204,$A60)=0,"⚠ nothing on the Costs tab matches",COUNTIF(Costs!$A$5:$A$204,$A60)&amp;" cost row(s) roll up here"))</f>
        <v/>
      </c>
    </row>
    <row r="61">
      <c r="A61" s="10" t="n"/>
      <c r="B61" s="12">
        <f>IF($A61="","",SUMIFS(Costs!$B$5:$B$204,Costs!$A$5:$A$204,$A61))</f>
        <v/>
      </c>
      <c r="C61" s="12">
        <f>IF($A61="","",SUMIFS(Costs!$C$5:$C$204,Costs!$A$5:$A$204,$A61))</f>
        <v/>
      </c>
      <c r="D61" s="12">
        <f>IF($A61="","",SUMIFS(Costs!$D$5:$D$204,Costs!$A$5:$A$204,$A61))</f>
        <v/>
      </c>
      <c r="E61" s="9">
        <f>IF($A61="","",SUMIFS(Costs!$E$5:$E$204,Costs!$A$5:$A$204,$A61))</f>
        <v/>
      </c>
      <c r="F61" s="9">
        <f>IF($A61="","",$B61-$E61)</f>
        <v/>
      </c>
      <c r="G61" s="14">
        <f>IF($A61="","",IFERROR(SUMIFS(Costs!$D$5:$D$204,Costs!$A$5:$A$204,$A61)/$B61,0))</f>
        <v/>
      </c>
      <c r="H61" s="14">
        <f>IF($A61="","",IFERROR(SUMPRODUCT((Costs!$A$5:$A$204=$A61)*Costs!$B$5:$B$204*Costs!$G$5:$G$204)/$B61,0))</f>
        <v/>
      </c>
      <c r="I61" s="12">
        <f>IF($A61="","",$B61*$H61)</f>
        <v/>
      </c>
      <c r="J61" s="12">
        <f>IF($A61="","",$I61-$D61)</f>
        <v/>
      </c>
      <c r="K61" s="19">
        <f>IF($A61="","",IFERROR($I61/$D61,0))</f>
        <v/>
      </c>
      <c r="L61" s="18">
        <f>IF($A61="","",IF($B61=0,"⚠ no cost row carries this line name",IF($F61&lt;0,"⚠ forecast over budget by "&amp;TEXT(-$F61,"#,##0"),IF(AND($H61&gt;0,$G61&gt;$H61+0.1),"⚠ "&amp;TEXT($G61,"0%")&amp;" of budget spent for "&amp;TEXT($H61,"0%")&amp;" of the work",IF($F61&gt;0,"forecast under budget by "&amp;TEXT($F61,"#,##0"),"on budget")))))</f>
        <v/>
      </c>
      <c r="M61" s="15">
        <f>IF($A61="","",IF(COUNTIF(Costs!$A$5:$A$204,$A61)=0,"⚠ nothing on the Costs tab matches",COUNTIF(Costs!$A$5:$A$204,$A61)&amp;" cost row(s) roll up here"))</f>
        <v/>
      </c>
    </row>
    <row r="62">
      <c r="A62" s="10" t="n"/>
      <c r="B62" s="12">
        <f>IF($A62="","",SUMIFS(Costs!$B$5:$B$204,Costs!$A$5:$A$204,$A62))</f>
        <v/>
      </c>
      <c r="C62" s="12">
        <f>IF($A62="","",SUMIFS(Costs!$C$5:$C$204,Costs!$A$5:$A$204,$A62))</f>
        <v/>
      </c>
      <c r="D62" s="12">
        <f>IF($A62="","",SUMIFS(Costs!$D$5:$D$204,Costs!$A$5:$A$204,$A62))</f>
        <v/>
      </c>
      <c r="E62" s="9">
        <f>IF($A62="","",SUMIFS(Costs!$E$5:$E$204,Costs!$A$5:$A$204,$A62))</f>
        <v/>
      </c>
      <c r="F62" s="9">
        <f>IF($A62="","",$B62-$E62)</f>
        <v/>
      </c>
      <c r="G62" s="14">
        <f>IF($A62="","",IFERROR(SUMIFS(Costs!$D$5:$D$204,Costs!$A$5:$A$204,$A62)/$B62,0))</f>
        <v/>
      </c>
      <c r="H62" s="14">
        <f>IF($A62="","",IFERROR(SUMPRODUCT((Costs!$A$5:$A$204=$A62)*Costs!$B$5:$B$204*Costs!$G$5:$G$204)/$B62,0))</f>
        <v/>
      </c>
      <c r="I62" s="12">
        <f>IF($A62="","",$B62*$H62)</f>
        <v/>
      </c>
      <c r="J62" s="12">
        <f>IF($A62="","",$I62-$D62)</f>
        <v/>
      </c>
      <c r="K62" s="19">
        <f>IF($A62="","",IFERROR($I62/$D62,0))</f>
        <v/>
      </c>
      <c r="L62" s="18">
        <f>IF($A62="","",IF($B62=0,"⚠ no cost row carries this line name",IF($F62&lt;0,"⚠ forecast over budget by "&amp;TEXT(-$F62,"#,##0"),IF(AND($H62&gt;0,$G62&gt;$H62+0.1),"⚠ "&amp;TEXT($G62,"0%")&amp;" of budget spent for "&amp;TEXT($H62,"0%")&amp;" of the work",IF($F62&gt;0,"forecast under budget by "&amp;TEXT($F62,"#,##0"),"on budget")))))</f>
        <v/>
      </c>
      <c r="M62" s="15">
        <f>IF($A62="","",IF(COUNTIF(Costs!$A$5:$A$204,$A62)=0,"⚠ nothing on the Costs tab matches",COUNTIF(Costs!$A$5:$A$204,$A62)&amp;" cost row(s) roll up here"))</f>
        <v/>
      </c>
    </row>
    <row r="63">
      <c r="A63" s="10" t="n"/>
      <c r="B63" s="12">
        <f>IF($A63="","",SUMIFS(Costs!$B$5:$B$204,Costs!$A$5:$A$204,$A63))</f>
        <v/>
      </c>
      <c r="C63" s="12">
        <f>IF($A63="","",SUMIFS(Costs!$C$5:$C$204,Costs!$A$5:$A$204,$A63))</f>
        <v/>
      </c>
      <c r="D63" s="12">
        <f>IF($A63="","",SUMIFS(Costs!$D$5:$D$204,Costs!$A$5:$A$204,$A63))</f>
        <v/>
      </c>
      <c r="E63" s="9">
        <f>IF($A63="","",SUMIFS(Costs!$E$5:$E$204,Costs!$A$5:$A$204,$A63))</f>
        <v/>
      </c>
      <c r="F63" s="9">
        <f>IF($A63="","",$B63-$E63)</f>
        <v/>
      </c>
      <c r="G63" s="14">
        <f>IF($A63="","",IFERROR(SUMIFS(Costs!$D$5:$D$204,Costs!$A$5:$A$204,$A63)/$B63,0))</f>
        <v/>
      </c>
      <c r="H63" s="14">
        <f>IF($A63="","",IFERROR(SUMPRODUCT((Costs!$A$5:$A$204=$A63)*Costs!$B$5:$B$204*Costs!$G$5:$G$204)/$B63,0))</f>
        <v/>
      </c>
      <c r="I63" s="12">
        <f>IF($A63="","",$B63*$H63)</f>
        <v/>
      </c>
      <c r="J63" s="12">
        <f>IF($A63="","",$I63-$D63)</f>
        <v/>
      </c>
      <c r="K63" s="19">
        <f>IF($A63="","",IFERROR($I63/$D63,0))</f>
        <v/>
      </c>
      <c r="L63" s="18">
        <f>IF($A63="","",IF($B63=0,"⚠ no cost row carries this line name",IF($F63&lt;0,"⚠ forecast over budget by "&amp;TEXT(-$F63,"#,##0"),IF(AND($H63&gt;0,$G63&gt;$H63+0.1),"⚠ "&amp;TEXT($G63,"0%")&amp;" of budget spent for "&amp;TEXT($H63,"0%")&amp;" of the work",IF($F63&gt;0,"forecast under budget by "&amp;TEXT($F63,"#,##0"),"on budget")))))</f>
        <v/>
      </c>
      <c r="M63" s="15">
        <f>IF($A63="","",IF(COUNTIF(Costs!$A$5:$A$204,$A63)=0,"⚠ nothing on the Costs tab matches",COUNTIF(Costs!$A$5:$A$204,$A63)&amp;" cost row(s) roll up here"))</f>
        <v/>
      </c>
    </row>
    <row r="64">
      <c r="A64" s="10" t="n"/>
      <c r="B64" s="12">
        <f>IF($A64="","",SUMIFS(Costs!$B$5:$B$204,Costs!$A$5:$A$204,$A64))</f>
        <v/>
      </c>
      <c r="C64" s="12">
        <f>IF($A64="","",SUMIFS(Costs!$C$5:$C$204,Costs!$A$5:$A$204,$A64))</f>
        <v/>
      </c>
      <c r="D64" s="12">
        <f>IF($A64="","",SUMIFS(Costs!$D$5:$D$204,Costs!$A$5:$A$204,$A64))</f>
        <v/>
      </c>
      <c r="E64" s="9">
        <f>IF($A64="","",SUMIFS(Costs!$E$5:$E$204,Costs!$A$5:$A$204,$A64))</f>
        <v/>
      </c>
      <c r="F64" s="9">
        <f>IF($A64="","",$B64-$E64)</f>
        <v/>
      </c>
      <c r="G64" s="14">
        <f>IF($A64="","",IFERROR(SUMIFS(Costs!$D$5:$D$204,Costs!$A$5:$A$204,$A64)/$B64,0))</f>
        <v/>
      </c>
      <c r="H64" s="14">
        <f>IF($A64="","",IFERROR(SUMPRODUCT((Costs!$A$5:$A$204=$A64)*Costs!$B$5:$B$204*Costs!$G$5:$G$204)/$B64,0))</f>
        <v/>
      </c>
      <c r="I64" s="12">
        <f>IF($A64="","",$B64*$H64)</f>
        <v/>
      </c>
      <c r="J64" s="12">
        <f>IF($A64="","",$I64-$D64)</f>
        <v/>
      </c>
      <c r="K64" s="19">
        <f>IF($A64="","",IFERROR($I64/$D64,0))</f>
        <v/>
      </c>
      <c r="L64" s="18">
        <f>IF($A64="","",IF($B64=0,"⚠ no cost row carries this line name",IF($F64&lt;0,"⚠ forecast over budget by "&amp;TEXT(-$F64,"#,##0"),IF(AND($H64&gt;0,$G64&gt;$H64+0.1),"⚠ "&amp;TEXT($G64,"0%")&amp;" of budget spent for "&amp;TEXT($H64,"0%")&amp;" of the work",IF($F64&gt;0,"forecast under budget by "&amp;TEXT($F64,"#,##0"),"on budget")))))</f>
        <v/>
      </c>
      <c r="M64" s="15">
        <f>IF($A64="","",IF(COUNTIF(Costs!$A$5:$A$204,$A64)=0,"⚠ nothing on the Costs tab matches",COUNTIF(Costs!$A$5:$A$204,$A64)&amp;" cost row(s) roll up here"))</f>
        <v/>
      </c>
    </row>
    <row r="65">
      <c r="A65" s="10" t="n"/>
      <c r="B65" s="12">
        <f>IF($A65="","",SUMIFS(Costs!$B$5:$B$204,Costs!$A$5:$A$204,$A65))</f>
        <v/>
      </c>
      <c r="C65" s="12">
        <f>IF($A65="","",SUMIFS(Costs!$C$5:$C$204,Costs!$A$5:$A$204,$A65))</f>
        <v/>
      </c>
      <c r="D65" s="12">
        <f>IF($A65="","",SUMIFS(Costs!$D$5:$D$204,Costs!$A$5:$A$204,$A65))</f>
        <v/>
      </c>
      <c r="E65" s="9">
        <f>IF($A65="","",SUMIFS(Costs!$E$5:$E$204,Costs!$A$5:$A$204,$A65))</f>
        <v/>
      </c>
      <c r="F65" s="9">
        <f>IF($A65="","",$B65-$E65)</f>
        <v/>
      </c>
      <c r="G65" s="14">
        <f>IF($A65="","",IFERROR(SUMIFS(Costs!$D$5:$D$204,Costs!$A$5:$A$204,$A65)/$B65,0))</f>
        <v/>
      </c>
      <c r="H65" s="14">
        <f>IF($A65="","",IFERROR(SUMPRODUCT((Costs!$A$5:$A$204=$A65)*Costs!$B$5:$B$204*Costs!$G$5:$G$204)/$B65,0))</f>
        <v/>
      </c>
      <c r="I65" s="12">
        <f>IF($A65="","",$B65*$H65)</f>
        <v/>
      </c>
      <c r="J65" s="12">
        <f>IF($A65="","",$I65-$D65)</f>
        <v/>
      </c>
      <c r="K65" s="19">
        <f>IF($A65="","",IFERROR($I65/$D65,0))</f>
        <v/>
      </c>
      <c r="L65" s="18">
        <f>IF($A65="","",IF($B65=0,"⚠ no cost row carries this line name",IF($F65&lt;0,"⚠ forecast over budget by "&amp;TEXT(-$F65,"#,##0"),IF(AND($H65&gt;0,$G65&gt;$H65+0.1),"⚠ "&amp;TEXT($G65,"0%")&amp;" of budget spent for "&amp;TEXT($H65,"0%")&amp;" of the work",IF($F65&gt;0,"forecast under budget by "&amp;TEXT($F65,"#,##0"),"on budget")))))</f>
        <v/>
      </c>
      <c r="M65" s="15">
        <f>IF($A65="","",IF(COUNTIF(Costs!$A$5:$A$204,$A65)=0,"⚠ nothing on the Costs tab matches",COUNTIF(Costs!$A$5:$A$204,$A65)&amp;" cost row(s) roll up here"))</f>
        <v/>
      </c>
    </row>
    <row r="66">
      <c r="A66" s="10" t="n"/>
      <c r="B66" s="12">
        <f>IF($A66="","",SUMIFS(Costs!$B$5:$B$204,Costs!$A$5:$A$204,$A66))</f>
        <v/>
      </c>
      <c r="C66" s="12">
        <f>IF($A66="","",SUMIFS(Costs!$C$5:$C$204,Costs!$A$5:$A$204,$A66))</f>
        <v/>
      </c>
      <c r="D66" s="12">
        <f>IF($A66="","",SUMIFS(Costs!$D$5:$D$204,Costs!$A$5:$A$204,$A66))</f>
        <v/>
      </c>
      <c r="E66" s="9">
        <f>IF($A66="","",SUMIFS(Costs!$E$5:$E$204,Costs!$A$5:$A$204,$A66))</f>
        <v/>
      </c>
      <c r="F66" s="9">
        <f>IF($A66="","",$B66-$E66)</f>
        <v/>
      </c>
      <c r="G66" s="14">
        <f>IF($A66="","",IFERROR(SUMIFS(Costs!$D$5:$D$204,Costs!$A$5:$A$204,$A66)/$B66,0))</f>
        <v/>
      </c>
      <c r="H66" s="14">
        <f>IF($A66="","",IFERROR(SUMPRODUCT((Costs!$A$5:$A$204=$A66)*Costs!$B$5:$B$204*Costs!$G$5:$G$204)/$B66,0))</f>
        <v/>
      </c>
      <c r="I66" s="12">
        <f>IF($A66="","",$B66*$H66)</f>
        <v/>
      </c>
      <c r="J66" s="12">
        <f>IF($A66="","",$I66-$D66)</f>
        <v/>
      </c>
      <c r="K66" s="19">
        <f>IF($A66="","",IFERROR($I66/$D66,0))</f>
        <v/>
      </c>
      <c r="L66" s="18">
        <f>IF($A66="","",IF($B66=0,"⚠ no cost row carries this line name",IF($F66&lt;0,"⚠ forecast over budget by "&amp;TEXT(-$F66,"#,##0"),IF(AND($H66&gt;0,$G66&gt;$H66+0.1),"⚠ "&amp;TEXT($G66,"0%")&amp;" of budget spent for "&amp;TEXT($H66,"0%")&amp;" of the work",IF($F66&gt;0,"forecast under budget by "&amp;TEXT($F66,"#,##0"),"on budget")))))</f>
        <v/>
      </c>
      <c r="M66" s="15">
        <f>IF($A66="","",IF(COUNTIF(Costs!$A$5:$A$204,$A66)=0,"⚠ nothing on the Costs tab matches",COUNTIF(Costs!$A$5:$A$204,$A66)&amp;" cost row(s) roll up here"))</f>
        <v/>
      </c>
    </row>
    <row r="67">
      <c r="A67" s="10" t="n"/>
      <c r="B67" s="12">
        <f>IF($A67="","",SUMIFS(Costs!$B$5:$B$204,Costs!$A$5:$A$204,$A67))</f>
        <v/>
      </c>
      <c r="C67" s="12">
        <f>IF($A67="","",SUMIFS(Costs!$C$5:$C$204,Costs!$A$5:$A$204,$A67))</f>
        <v/>
      </c>
      <c r="D67" s="12">
        <f>IF($A67="","",SUMIFS(Costs!$D$5:$D$204,Costs!$A$5:$A$204,$A67))</f>
        <v/>
      </c>
      <c r="E67" s="9">
        <f>IF($A67="","",SUMIFS(Costs!$E$5:$E$204,Costs!$A$5:$A$204,$A67))</f>
        <v/>
      </c>
      <c r="F67" s="9">
        <f>IF($A67="","",$B67-$E67)</f>
        <v/>
      </c>
      <c r="G67" s="14">
        <f>IF($A67="","",IFERROR(SUMIFS(Costs!$D$5:$D$204,Costs!$A$5:$A$204,$A67)/$B67,0))</f>
        <v/>
      </c>
      <c r="H67" s="14">
        <f>IF($A67="","",IFERROR(SUMPRODUCT((Costs!$A$5:$A$204=$A67)*Costs!$B$5:$B$204*Costs!$G$5:$G$204)/$B67,0))</f>
        <v/>
      </c>
      <c r="I67" s="12">
        <f>IF($A67="","",$B67*$H67)</f>
        <v/>
      </c>
      <c r="J67" s="12">
        <f>IF($A67="","",$I67-$D67)</f>
        <v/>
      </c>
      <c r="K67" s="19">
        <f>IF($A67="","",IFERROR($I67/$D67,0))</f>
        <v/>
      </c>
      <c r="L67" s="18">
        <f>IF($A67="","",IF($B67=0,"⚠ no cost row carries this line name",IF($F67&lt;0,"⚠ forecast over budget by "&amp;TEXT(-$F67,"#,##0"),IF(AND($H67&gt;0,$G67&gt;$H67+0.1),"⚠ "&amp;TEXT($G67,"0%")&amp;" of budget spent for "&amp;TEXT($H67,"0%")&amp;" of the work",IF($F67&gt;0,"forecast under budget by "&amp;TEXT($F67,"#,##0"),"on budget")))))</f>
        <v/>
      </c>
      <c r="M67" s="15">
        <f>IF($A67="","",IF(COUNTIF(Costs!$A$5:$A$204,$A67)=0,"⚠ nothing on the Costs tab matches",COUNTIF(Costs!$A$5:$A$204,$A67)&amp;" cost row(s) roll up here"))</f>
        <v/>
      </c>
    </row>
    <row r="68">
      <c r="A68" s="10" t="n"/>
      <c r="B68" s="12">
        <f>IF($A68="","",SUMIFS(Costs!$B$5:$B$204,Costs!$A$5:$A$204,$A68))</f>
        <v/>
      </c>
      <c r="C68" s="12">
        <f>IF($A68="","",SUMIFS(Costs!$C$5:$C$204,Costs!$A$5:$A$204,$A68))</f>
        <v/>
      </c>
      <c r="D68" s="12">
        <f>IF($A68="","",SUMIFS(Costs!$D$5:$D$204,Costs!$A$5:$A$204,$A68))</f>
        <v/>
      </c>
      <c r="E68" s="9">
        <f>IF($A68="","",SUMIFS(Costs!$E$5:$E$204,Costs!$A$5:$A$204,$A68))</f>
        <v/>
      </c>
      <c r="F68" s="9">
        <f>IF($A68="","",$B68-$E68)</f>
        <v/>
      </c>
      <c r="G68" s="14">
        <f>IF($A68="","",IFERROR(SUMIFS(Costs!$D$5:$D$204,Costs!$A$5:$A$204,$A68)/$B68,0))</f>
        <v/>
      </c>
      <c r="H68" s="14">
        <f>IF($A68="","",IFERROR(SUMPRODUCT((Costs!$A$5:$A$204=$A68)*Costs!$B$5:$B$204*Costs!$G$5:$G$204)/$B68,0))</f>
        <v/>
      </c>
      <c r="I68" s="12">
        <f>IF($A68="","",$B68*$H68)</f>
        <v/>
      </c>
      <c r="J68" s="12">
        <f>IF($A68="","",$I68-$D68)</f>
        <v/>
      </c>
      <c r="K68" s="19">
        <f>IF($A68="","",IFERROR($I68/$D68,0))</f>
        <v/>
      </c>
      <c r="L68" s="18">
        <f>IF($A68="","",IF($B68=0,"⚠ no cost row carries this line name",IF($F68&lt;0,"⚠ forecast over budget by "&amp;TEXT(-$F68,"#,##0"),IF(AND($H68&gt;0,$G68&gt;$H68+0.1),"⚠ "&amp;TEXT($G68,"0%")&amp;" of budget spent for "&amp;TEXT($H68,"0%")&amp;" of the work",IF($F68&gt;0,"forecast under budget by "&amp;TEXT($F68,"#,##0"),"on budget")))))</f>
        <v/>
      </c>
      <c r="M68" s="15">
        <f>IF($A68="","",IF(COUNTIF(Costs!$A$5:$A$204,$A68)=0,"⚠ nothing on the Costs tab matches",COUNTIF(Costs!$A$5:$A$204,$A68)&amp;" cost row(s) roll up here"))</f>
        <v/>
      </c>
    </row>
    <row r="69">
      <c r="A69" s="10" t="n"/>
      <c r="B69" s="12">
        <f>IF($A69="","",SUMIFS(Costs!$B$5:$B$204,Costs!$A$5:$A$204,$A69))</f>
        <v/>
      </c>
      <c r="C69" s="12">
        <f>IF($A69="","",SUMIFS(Costs!$C$5:$C$204,Costs!$A$5:$A$204,$A69))</f>
        <v/>
      </c>
      <c r="D69" s="12">
        <f>IF($A69="","",SUMIFS(Costs!$D$5:$D$204,Costs!$A$5:$A$204,$A69))</f>
        <v/>
      </c>
      <c r="E69" s="9">
        <f>IF($A69="","",SUMIFS(Costs!$E$5:$E$204,Costs!$A$5:$A$204,$A69))</f>
        <v/>
      </c>
      <c r="F69" s="9">
        <f>IF($A69="","",$B69-$E69)</f>
        <v/>
      </c>
      <c r="G69" s="14">
        <f>IF($A69="","",IFERROR(SUMIFS(Costs!$D$5:$D$204,Costs!$A$5:$A$204,$A69)/$B69,0))</f>
        <v/>
      </c>
      <c r="H69" s="14">
        <f>IF($A69="","",IFERROR(SUMPRODUCT((Costs!$A$5:$A$204=$A69)*Costs!$B$5:$B$204*Costs!$G$5:$G$204)/$B69,0))</f>
        <v/>
      </c>
      <c r="I69" s="12">
        <f>IF($A69="","",$B69*$H69)</f>
        <v/>
      </c>
      <c r="J69" s="12">
        <f>IF($A69="","",$I69-$D69)</f>
        <v/>
      </c>
      <c r="K69" s="19">
        <f>IF($A69="","",IFERROR($I69/$D69,0))</f>
        <v/>
      </c>
      <c r="L69" s="18">
        <f>IF($A69="","",IF($B69=0,"⚠ no cost row carries this line name",IF($F69&lt;0,"⚠ forecast over budget by "&amp;TEXT(-$F69,"#,##0"),IF(AND($H69&gt;0,$G69&gt;$H69+0.1),"⚠ "&amp;TEXT($G69,"0%")&amp;" of budget spent for "&amp;TEXT($H69,"0%")&amp;" of the work",IF($F69&gt;0,"forecast under budget by "&amp;TEXT($F69,"#,##0"),"on budget")))))</f>
        <v/>
      </c>
      <c r="M69" s="15">
        <f>IF($A69="","",IF(COUNTIF(Costs!$A$5:$A$204,$A69)=0,"⚠ nothing on the Costs tab matches",COUNTIF(Costs!$A$5:$A$204,$A69)&amp;" cost row(s) roll up here"))</f>
        <v/>
      </c>
    </row>
    <row r="70">
      <c r="A70" s="10" t="n"/>
      <c r="B70" s="12">
        <f>IF($A70="","",SUMIFS(Costs!$B$5:$B$204,Costs!$A$5:$A$204,$A70))</f>
        <v/>
      </c>
      <c r="C70" s="12">
        <f>IF($A70="","",SUMIFS(Costs!$C$5:$C$204,Costs!$A$5:$A$204,$A70))</f>
        <v/>
      </c>
      <c r="D70" s="12">
        <f>IF($A70="","",SUMIFS(Costs!$D$5:$D$204,Costs!$A$5:$A$204,$A70))</f>
        <v/>
      </c>
      <c r="E70" s="9">
        <f>IF($A70="","",SUMIFS(Costs!$E$5:$E$204,Costs!$A$5:$A$204,$A70))</f>
        <v/>
      </c>
      <c r="F70" s="9">
        <f>IF($A70="","",$B70-$E70)</f>
        <v/>
      </c>
      <c r="G70" s="14">
        <f>IF($A70="","",IFERROR(SUMIFS(Costs!$D$5:$D$204,Costs!$A$5:$A$204,$A70)/$B70,0))</f>
        <v/>
      </c>
      <c r="H70" s="14">
        <f>IF($A70="","",IFERROR(SUMPRODUCT((Costs!$A$5:$A$204=$A70)*Costs!$B$5:$B$204*Costs!$G$5:$G$204)/$B70,0))</f>
        <v/>
      </c>
      <c r="I70" s="12">
        <f>IF($A70="","",$B70*$H70)</f>
        <v/>
      </c>
      <c r="J70" s="12">
        <f>IF($A70="","",$I70-$D70)</f>
        <v/>
      </c>
      <c r="K70" s="19">
        <f>IF($A70="","",IFERROR($I70/$D70,0))</f>
        <v/>
      </c>
      <c r="L70" s="18">
        <f>IF($A70="","",IF($B70=0,"⚠ no cost row carries this line name",IF($F70&lt;0,"⚠ forecast over budget by "&amp;TEXT(-$F70,"#,##0"),IF(AND($H70&gt;0,$G70&gt;$H70+0.1),"⚠ "&amp;TEXT($G70,"0%")&amp;" of budget spent for "&amp;TEXT($H70,"0%")&amp;" of the work",IF($F70&gt;0,"forecast under budget by "&amp;TEXT($F70,"#,##0"),"on budget")))))</f>
        <v/>
      </c>
      <c r="M70" s="15">
        <f>IF($A70="","",IF(COUNTIF(Costs!$A$5:$A$204,$A70)=0,"⚠ nothing on the Costs tab matches",COUNTIF(Costs!$A$5:$A$204,$A70)&amp;" cost row(s) roll up here"))</f>
        <v/>
      </c>
    </row>
    <row r="71">
      <c r="A71" s="10" t="n"/>
      <c r="B71" s="12">
        <f>IF($A71="","",SUMIFS(Costs!$B$5:$B$204,Costs!$A$5:$A$204,$A71))</f>
        <v/>
      </c>
      <c r="C71" s="12">
        <f>IF($A71="","",SUMIFS(Costs!$C$5:$C$204,Costs!$A$5:$A$204,$A71))</f>
        <v/>
      </c>
      <c r="D71" s="12">
        <f>IF($A71="","",SUMIFS(Costs!$D$5:$D$204,Costs!$A$5:$A$204,$A71))</f>
        <v/>
      </c>
      <c r="E71" s="9">
        <f>IF($A71="","",SUMIFS(Costs!$E$5:$E$204,Costs!$A$5:$A$204,$A71))</f>
        <v/>
      </c>
      <c r="F71" s="9">
        <f>IF($A71="","",$B71-$E71)</f>
        <v/>
      </c>
      <c r="G71" s="14">
        <f>IF($A71="","",IFERROR(SUMIFS(Costs!$D$5:$D$204,Costs!$A$5:$A$204,$A71)/$B71,0))</f>
        <v/>
      </c>
      <c r="H71" s="14">
        <f>IF($A71="","",IFERROR(SUMPRODUCT((Costs!$A$5:$A$204=$A71)*Costs!$B$5:$B$204*Costs!$G$5:$G$204)/$B71,0))</f>
        <v/>
      </c>
      <c r="I71" s="12">
        <f>IF($A71="","",$B71*$H71)</f>
        <v/>
      </c>
      <c r="J71" s="12">
        <f>IF($A71="","",$I71-$D71)</f>
        <v/>
      </c>
      <c r="K71" s="19">
        <f>IF($A71="","",IFERROR($I71/$D71,0))</f>
        <v/>
      </c>
      <c r="L71" s="18">
        <f>IF($A71="","",IF($B71=0,"⚠ no cost row carries this line name",IF($F71&lt;0,"⚠ forecast over budget by "&amp;TEXT(-$F71,"#,##0"),IF(AND($H71&gt;0,$G71&gt;$H71+0.1),"⚠ "&amp;TEXT($G71,"0%")&amp;" of budget spent for "&amp;TEXT($H71,"0%")&amp;" of the work",IF($F71&gt;0,"forecast under budget by "&amp;TEXT($F71,"#,##0"),"on budget")))))</f>
        <v/>
      </c>
      <c r="M71" s="15">
        <f>IF($A71="","",IF(COUNTIF(Costs!$A$5:$A$204,$A71)=0,"⚠ nothing on the Costs tab matches",COUNTIF(Costs!$A$5:$A$204,$A71)&amp;" cost row(s) roll up here"))</f>
        <v/>
      </c>
    </row>
    <row r="72">
      <c r="A72" s="10" t="n"/>
      <c r="B72" s="12">
        <f>IF($A72="","",SUMIFS(Costs!$B$5:$B$204,Costs!$A$5:$A$204,$A72))</f>
        <v/>
      </c>
      <c r="C72" s="12">
        <f>IF($A72="","",SUMIFS(Costs!$C$5:$C$204,Costs!$A$5:$A$204,$A72))</f>
        <v/>
      </c>
      <c r="D72" s="12">
        <f>IF($A72="","",SUMIFS(Costs!$D$5:$D$204,Costs!$A$5:$A$204,$A72))</f>
        <v/>
      </c>
      <c r="E72" s="9">
        <f>IF($A72="","",SUMIFS(Costs!$E$5:$E$204,Costs!$A$5:$A$204,$A72))</f>
        <v/>
      </c>
      <c r="F72" s="9">
        <f>IF($A72="","",$B72-$E72)</f>
        <v/>
      </c>
      <c r="G72" s="14">
        <f>IF($A72="","",IFERROR(SUMIFS(Costs!$D$5:$D$204,Costs!$A$5:$A$204,$A72)/$B72,0))</f>
        <v/>
      </c>
      <c r="H72" s="14">
        <f>IF($A72="","",IFERROR(SUMPRODUCT((Costs!$A$5:$A$204=$A72)*Costs!$B$5:$B$204*Costs!$G$5:$G$204)/$B72,0))</f>
        <v/>
      </c>
      <c r="I72" s="12">
        <f>IF($A72="","",$B72*$H72)</f>
        <v/>
      </c>
      <c r="J72" s="12">
        <f>IF($A72="","",$I72-$D72)</f>
        <v/>
      </c>
      <c r="K72" s="19">
        <f>IF($A72="","",IFERROR($I72/$D72,0))</f>
        <v/>
      </c>
      <c r="L72" s="18">
        <f>IF($A72="","",IF($B72=0,"⚠ no cost row carries this line name",IF($F72&lt;0,"⚠ forecast over budget by "&amp;TEXT(-$F72,"#,##0"),IF(AND($H72&gt;0,$G72&gt;$H72+0.1),"⚠ "&amp;TEXT($G72,"0%")&amp;" of budget spent for "&amp;TEXT($H72,"0%")&amp;" of the work",IF($F72&gt;0,"forecast under budget by "&amp;TEXT($F72,"#,##0"),"on budget")))))</f>
        <v/>
      </c>
      <c r="M72" s="15">
        <f>IF($A72="","",IF(COUNTIF(Costs!$A$5:$A$204,$A72)=0,"⚠ nothing on the Costs tab matches",COUNTIF(Costs!$A$5:$A$204,$A72)&amp;" cost row(s) roll up here"))</f>
        <v/>
      </c>
    </row>
    <row r="73">
      <c r="A73" s="10" t="n"/>
      <c r="B73" s="12">
        <f>IF($A73="","",SUMIFS(Costs!$B$5:$B$204,Costs!$A$5:$A$204,$A73))</f>
        <v/>
      </c>
      <c r="C73" s="12">
        <f>IF($A73="","",SUMIFS(Costs!$C$5:$C$204,Costs!$A$5:$A$204,$A73))</f>
        <v/>
      </c>
      <c r="D73" s="12">
        <f>IF($A73="","",SUMIFS(Costs!$D$5:$D$204,Costs!$A$5:$A$204,$A73))</f>
        <v/>
      </c>
      <c r="E73" s="9">
        <f>IF($A73="","",SUMIFS(Costs!$E$5:$E$204,Costs!$A$5:$A$204,$A73))</f>
        <v/>
      </c>
      <c r="F73" s="9">
        <f>IF($A73="","",$B73-$E73)</f>
        <v/>
      </c>
      <c r="G73" s="14">
        <f>IF($A73="","",IFERROR(SUMIFS(Costs!$D$5:$D$204,Costs!$A$5:$A$204,$A73)/$B73,0))</f>
        <v/>
      </c>
      <c r="H73" s="14">
        <f>IF($A73="","",IFERROR(SUMPRODUCT((Costs!$A$5:$A$204=$A73)*Costs!$B$5:$B$204*Costs!$G$5:$G$204)/$B73,0))</f>
        <v/>
      </c>
      <c r="I73" s="12">
        <f>IF($A73="","",$B73*$H73)</f>
        <v/>
      </c>
      <c r="J73" s="12">
        <f>IF($A73="","",$I73-$D73)</f>
        <v/>
      </c>
      <c r="K73" s="19">
        <f>IF($A73="","",IFERROR($I73/$D73,0))</f>
        <v/>
      </c>
      <c r="L73" s="18">
        <f>IF($A73="","",IF($B73=0,"⚠ no cost row carries this line name",IF($F73&lt;0,"⚠ forecast over budget by "&amp;TEXT(-$F73,"#,##0"),IF(AND($H73&gt;0,$G73&gt;$H73+0.1),"⚠ "&amp;TEXT($G73,"0%")&amp;" of budget spent for "&amp;TEXT($H73,"0%")&amp;" of the work",IF($F73&gt;0,"forecast under budget by "&amp;TEXT($F73,"#,##0"),"on budget")))))</f>
        <v/>
      </c>
      <c r="M73" s="15">
        <f>IF($A73="","",IF(COUNTIF(Costs!$A$5:$A$204,$A73)=0,"⚠ nothing on the Costs tab matches",COUNTIF(Costs!$A$5:$A$204,$A73)&amp;" cost row(s) roll up here"))</f>
        <v/>
      </c>
    </row>
    <row r="74">
      <c r="A74" s="10" t="n"/>
      <c r="B74" s="12">
        <f>IF($A74="","",SUMIFS(Costs!$B$5:$B$204,Costs!$A$5:$A$204,$A74))</f>
        <v/>
      </c>
      <c r="C74" s="12">
        <f>IF($A74="","",SUMIFS(Costs!$C$5:$C$204,Costs!$A$5:$A$204,$A74))</f>
        <v/>
      </c>
      <c r="D74" s="12">
        <f>IF($A74="","",SUMIFS(Costs!$D$5:$D$204,Costs!$A$5:$A$204,$A74))</f>
        <v/>
      </c>
      <c r="E74" s="9">
        <f>IF($A74="","",SUMIFS(Costs!$E$5:$E$204,Costs!$A$5:$A$204,$A74))</f>
        <v/>
      </c>
      <c r="F74" s="9">
        <f>IF($A74="","",$B74-$E74)</f>
        <v/>
      </c>
      <c r="G74" s="14">
        <f>IF($A74="","",IFERROR(SUMIFS(Costs!$D$5:$D$204,Costs!$A$5:$A$204,$A74)/$B74,0))</f>
        <v/>
      </c>
      <c r="H74" s="14">
        <f>IF($A74="","",IFERROR(SUMPRODUCT((Costs!$A$5:$A$204=$A74)*Costs!$B$5:$B$204*Costs!$G$5:$G$204)/$B74,0))</f>
        <v/>
      </c>
      <c r="I74" s="12">
        <f>IF($A74="","",$B74*$H74)</f>
        <v/>
      </c>
      <c r="J74" s="12">
        <f>IF($A74="","",$I74-$D74)</f>
        <v/>
      </c>
      <c r="K74" s="19">
        <f>IF($A74="","",IFERROR($I74/$D74,0))</f>
        <v/>
      </c>
      <c r="L74" s="18">
        <f>IF($A74="","",IF($B74=0,"⚠ no cost row carries this line name",IF($F74&lt;0,"⚠ forecast over budget by "&amp;TEXT(-$F74,"#,##0"),IF(AND($H74&gt;0,$G74&gt;$H74+0.1),"⚠ "&amp;TEXT($G74,"0%")&amp;" of budget spent for "&amp;TEXT($H74,"0%")&amp;" of the work",IF($F74&gt;0,"forecast under budget by "&amp;TEXT($F74,"#,##0"),"on budget")))))</f>
        <v/>
      </c>
      <c r="M74" s="15">
        <f>IF($A74="","",IF(COUNTIF(Costs!$A$5:$A$204,$A74)=0,"⚠ nothing on the Costs tab matches",COUNTIF(Costs!$A$5:$A$204,$A74)&amp;" cost row(s) roll up here"))</f>
        <v/>
      </c>
    </row>
    <row r="75">
      <c r="A75" s="10" t="n"/>
      <c r="B75" s="12">
        <f>IF($A75="","",SUMIFS(Costs!$B$5:$B$204,Costs!$A$5:$A$204,$A75))</f>
        <v/>
      </c>
      <c r="C75" s="12">
        <f>IF($A75="","",SUMIFS(Costs!$C$5:$C$204,Costs!$A$5:$A$204,$A75))</f>
        <v/>
      </c>
      <c r="D75" s="12">
        <f>IF($A75="","",SUMIFS(Costs!$D$5:$D$204,Costs!$A$5:$A$204,$A75))</f>
        <v/>
      </c>
      <c r="E75" s="9">
        <f>IF($A75="","",SUMIFS(Costs!$E$5:$E$204,Costs!$A$5:$A$204,$A75))</f>
        <v/>
      </c>
      <c r="F75" s="9">
        <f>IF($A75="","",$B75-$E75)</f>
        <v/>
      </c>
      <c r="G75" s="14">
        <f>IF($A75="","",IFERROR(SUMIFS(Costs!$D$5:$D$204,Costs!$A$5:$A$204,$A75)/$B75,0))</f>
        <v/>
      </c>
      <c r="H75" s="14">
        <f>IF($A75="","",IFERROR(SUMPRODUCT((Costs!$A$5:$A$204=$A75)*Costs!$B$5:$B$204*Costs!$G$5:$G$204)/$B75,0))</f>
        <v/>
      </c>
      <c r="I75" s="12">
        <f>IF($A75="","",$B75*$H75)</f>
        <v/>
      </c>
      <c r="J75" s="12">
        <f>IF($A75="","",$I75-$D75)</f>
        <v/>
      </c>
      <c r="K75" s="19">
        <f>IF($A75="","",IFERROR($I75/$D75,0))</f>
        <v/>
      </c>
      <c r="L75" s="18">
        <f>IF($A75="","",IF($B75=0,"⚠ no cost row carries this line name",IF($F75&lt;0,"⚠ forecast over budget by "&amp;TEXT(-$F75,"#,##0"),IF(AND($H75&gt;0,$G75&gt;$H75+0.1),"⚠ "&amp;TEXT($G75,"0%")&amp;" of budget spent for "&amp;TEXT($H75,"0%")&amp;" of the work",IF($F75&gt;0,"forecast under budget by "&amp;TEXT($F75,"#,##0"),"on budget")))))</f>
        <v/>
      </c>
      <c r="M75" s="15">
        <f>IF($A75="","",IF(COUNTIF(Costs!$A$5:$A$204,$A75)=0,"⚠ nothing on the Costs tab matches",COUNTIF(Costs!$A$5:$A$204,$A75)&amp;" cost row(s) roll up here"))</f>
        <v/>
      </c>
    </row>
    <row r="76">
      <c r="A76" s="10" t="n"/>
      <c r="B76" s="12">
        <f>IF($A76="","",SUMIFS(Costs!$B$5:$B$204,Costs!$A$5:$A$204,$A76))</f>
        <v/>
      </c>
      <c r="C76" s="12">
        <f>IF($A76="","",SUMIFS(Costs!$C$5:$C$204,Costs!$A$5:$A$204,$A76))</f>
        <v/>
      </c>
      <c r="D76" s="12">
        <f>IF($A76="","",SUMIFS(Costs!$D$5:$D$204,Costs!$A$5:$A$204,$A76))</f>
        <v/>
      </c>
      <c r="E76" s="9">
        <f>IF($A76="","",SUMIFS(Costs!$E$5:$E$204,Costs!$A$5:$A$204,$A76))</f>
        <v/>
      </c>
      <c r="F76" s="9">
        <f>IF($A76="","",$B76-$E76)</f>
        <v/>
      </c>
      <c r="G76" s="14">
        <f>IF($A76="","",IFERROR(SUMIFS(Costs!$D$5:$D$204,Costs!$A$5:$A$204,$A76)/$B76,0))</f>
        <v/>
      </c>
      <c r="H76" s="14">
        <f>IF($A76="","",IFERROR(SUMPRODUCT((Costs!$A$5:$A$204=$A76)*Costs!$B$5:$B$204*Costs!$G$5:$G$204)/$B76,0))</f>
        <v/>
      </c>
      <c r="I76" s="12">
        <f>IF($A76="","",$B76*$H76)</f>
        <v/>
      </c>
      <c r="J76" s="12">
        <f>IF($A76="","",$I76-$D76)</f>
        <v/>
      </c>
      <c r="K76" s="19">
        <f>IF($A76="","",IFERROR($I76/$D76,0))</f>
        <v/>
      </c>
      <c r="L76" s="18">
        <f>IF($A76="","",IF($B76=0,"⚠ no cost row carries this line name",IF($F76&lt;0,"⚠ forecast over budget by "&amp;TEXT(-$F76,"#,##0"),IF(AND($H76&gt;0,$G76&gt;$H76+0.1),"⚠ "&amp;TEXT($G76,"0%")&amp;" of budget spent for "&amp;TEXT($H76,"0%")&amp;" of the work",IF($F76&gt;0,"forecast under budget by "&amp;TEXT($F76,"#,##0"),"on budget")))))</f>
        <v/>
      </c>
      <c r="M76" s="15">
        <f>IF($A76="","",IF(COUNTIF(Costs!$A$5:$A$204,$A76)=0,"⚠ nothing on the Costs tab matches",COUNTIF(Costs!$A$5:$A$204,$A76)&amp;" cost row(s) roll up here"))</f>
        <v/>
      </c>
    </row>
    <row r="77">
      <c r="A77" s="10" t="n"/>
      <c r="B77" s="12">
        <f>IF($A77="","",SUMIFS(Costs!$B$5:$B$204,Costs!$A$5:$A$204,$A77))</f>
        <v/>
      </c>
      <c r="C77" s="12">
        <f>IF($A77="","",SUMIFS(Costs!$C$5:$C$204,Costs!$A$5:$A$204,$A77))</f>
        <v/>
      </c>
      <c r="D77" s="12">
        <f>IF($A77="","",SUMIFS(Costs!$D$5:$D$204,Costs!$A$5:$A$204,$A77))</f>
        <v/>
      </c>
      <c r="E77" s="9">
        <f>IF($A77="","",SUMIFS(Costs!$E$5:$E$204,Costs!$A$5:$A$204,$A77))</f>
        <v/>
      </c>
      <c r="F77" s="9">
        <f>IF($A77="","",$B77-$E77)</f>
        <v/>
      </c>
      <c r="G77" s="14">
        <f>IF($A77="","",IFERROR(SUMIFS(Costs!$D$5:$D$204,Costs!$A$5:$A$204,$A77)/$B77,0))</f>
        <v/>
      </c>
      <c r="H77" s="14">
        <f>IF($A77="","",IFERROR(SUMPRODUCT((Costs!$A$5:$A$204=$A77)*Costs!$B$5:$B$204*Costs!$G$5:$G$204)/$B77,0))</f>
        <v/>
      </c>
      <c r="I77" s="12">
        <f>IF($A77="","",$B77*$H77)</f>
        <v/>
      </c>
      <c r="J77" s="12">
        <f>IF($A77="","",$I77-$D77)</f>
        <v/>
      </c>
      <c r="K77" s="19">
        <f>IF($A77="","",IFERROR($I77/$D77,0))</f>
        <v/>
      </c>
      <c r="L77" s="18">
        <f>IF($A77="","",IF($B77=0,"⚠ no cost row carries this line name",IF($F77&lt;0,"⚠ forecast over budget by "&amp;TEXT(-$F77,"#,##0"),IF(AND($H77&gt;0,$G77&gt;$H77+0.1),"⚠ "&amp;TEXT($G77,"0%")&amp;" of budget spent for "&amp;TEXT($H77,"0%")&amp;" of the work",IF($F77&gt;0,"forecast under budget by "&amp;TEXT($F77,"#,##0"),"on budget")))))</f>
        <v/>
      </c>
      <c r="M77" s="15">
        <f>IF($A77="","",IF(COUNTIF(Costs!$A$5:$A$204,$A77)=0,"⚠ nothing on the Costs tab matches",COUNTIF(Costs!$A$5:$A$204,$A77)&amp;" cost row(s) roll up here"))</f>
        <v/>
      </c>
    </row>
    <row r="78">
      <c r="A78" s="10" t="n"/>
      <c r="B78" s="12">
        <f>IF($A78="","",SUMIFS(Costs!$B$5:$B$204,Costs!$A$5:$A$204,$A78))</f>
        <v/>
      </c>
      <c r="C78" s="12">
        <f>IF($A78="","",SUMIFS(Costs!$C$5:$C$204,Costs!$A$5:$A$204,$A78))</f>
        <v/>
      </c>
      <c r="D78" s="12">
        <f>IF($A78="","",SUMIFS(Costs!$D$5:$D$204,Costs!$A$5:$A$204,$A78))</f>
        <v/>
      </c>
      <c r="E78" s="9">
        <f>IF($A78="","",SUMIFS(Costs!$E$5:$E$204,Costs!$A$5:$A$204,$A78))</f>
        <v/>
      </c>
      <c r="F78" s="9">
        <f>IF($A78="","",$B78-$E78)</f>
        <v/>
      </c>
      <c r="G78" s="14">
        <f>IF($A78="","",IFERROR(SUMIFS(Costs!$D$5:$D$204,Costs!$A$5:$A$204,$A78)/$B78,0))</f>
        <v/>
      </c>
      <c r="H78" s="14">
        <f>IF($A78="","",IFERROR(SUMPRODUCT((Costs!$A$5:$A$204=$A78)*Costs!$B$5:$B$204*Costs!$G$5:$G$204)/$B78,0))</f>
        <v/>
      </c>
      <c r="I78" s="12">
        <f>IF($A78="","",$B78*$H78)</f>
        <v/>
      </c>
      <c r="J78" s="12">
        <f>IF($A78="","",$I78-$D78)</f>
        <v/>
      </c>
      <c r="K78" s="19">
        <f>IF($A78="","",IFERROR($I78/$D78,0))</f>
        <v/>
      </c>
      <c r="L78" s="18">
        <f>IF($A78="","",IF($B78=0,"⚠ no cost row carries this line name",IF($F78&lt;0,"⚠ forecast over budget by "&amp;TEXT(-$F78,"#,##0"),IF(AND($H78&gt;0,$G78&gt;$H78+0.1),"⚠ "&amp;TEXT($G78,"0%")&amp;" of budget spent for "&amp;TEXT($H78,"0%")&amp;" of the work",IF($F78&gt;0,"forecast under budget by "&amp;TEXT($F78,"#,##0"),"on budget")))))</f>
        <v/>
      </c>
      <c r="M78" s="15">
        <f>IF($A78="","",IF(COUNTIF(Costs!$A$5:$A$204,$A78)=0,"⚠ nothing on the Costs tab matches",COUNTIF(Costs!$A$5:$A$204,$A78)&amp;" cost row(s) roll up here"))</f>
        <v/>
      </c>
    </row>
    <row r="79">
      <c r="A79" s="10" t="n"/>
      <c r="B79" s="12">
        <f>IF($A79="","",SUMIFS(Costs!$B$5:$B$204,Costs!$A$5:$A$204,$A79))</f>
        <v/>
      </c>
      <c r="C79" s="12">
        <f>IF($A79="","",SUMIFS(Costs!$C$5:$C$204,Costs!$A$5:$A$204,$A79))</f>
        <v/>
      </c>
      <c r="D79" s="12">
        <f>IF($A79="","",SUMIFS(Costs!$D$5:$D$204,Costs!$A$5:$A$204,$A79))</f>
        <v/>
      </c>
      <c r="E79" s="9">
        <f>IF($A79="","",SUMIFS(Costs!$E$5:$E$204,Costs!$A$5:$A$204,$A79))</f>
        <v/>
      </c>
      <c r="F79" s="9">
        <f>IF($A79="","",$B79-$E79)</f>
        <v/>
      </c>
      <c r="G79" s="14">
        <f>IF($A79="","",IFERROR(SUMIFS(Costs!$D$5:$D$204,Costs!$A$5:$A$204,$A79)/$B79,0))</f>
        <v/>
      </c>
      <c r="H79" s="14">
        <f>IF($A79="","",IFERROR(SUMPRODUCT((Costs!$A$5:$A$204=$A79)*Costs!$B$5:$B$204*Costs!$G$5:$G$204)/$B79,0))</f>
        <v/>
      </c>
      <c r="I79" s="12">
        <f>IF($A79="","",$B79*$H79)</f>
        <v/>
      </c>
      <c r="J79" s="12">
        <f>IF($A79="","",$I79-$D79)</f>
        <v/>
      </c>
      <c r="K79" s="19">
        <f>IF($A79="","",IFERROR($I79/$D79,0))</f>
        <v/>
      </c>
      <c r="L79" s="18">
        <f>IF($A79="","",IF($B79=0,"⚠ no cost row carries this line name",IF($F79&lt;0,"⚠ forecast over budget by "&amp;TEXT(-$F79,"#,##0"),IF(AND($H79&gt;0,$G79&gt;$H79+0.1),"⚠ "&amp;TEXT($G79,"0%")&amp;" of budget spent for "&amp;TEXT($H79,"0%")&amp;" of the work",IF($F79&gt;0,"forecast under budget by "&amp;TEXT($F79,"#,##0"),"on budget")))))</f>
        <v/>
      </c>
      <c r="M79" s="15">
        <f>IF($A79="","",IF(COUNTIF(Costs!$A$5:$A$204,$A79)=0,"⚠ nothing on the Costs tab matches",COUNTIF(Costs!$A$5:$A$204,$A79)&amp;" cost row(s) roll up here"))</f>
        <v/>
      </c>
    </row>
    <row r="80">
      <c r="A80" s="10" t="n"/>
      <c r="B80" s="12">
        <f>IF($A80="","",SUMIFS(Costs!$B$5:$B$204,Costs!$A$5:$A$204,$A80))</f>
        <v/>
      </c>
      <c r="C80" s="12">
        <f>IF($A80="","",SUMIFS(Costs!$C$5:$C$204,Costs!$A$5:$A$204,$A80))</f>
        <v/>
      </c>
      <c r="D80" s="12">
        <f>IF($A80="","",SUMIFS(Costs!$D$5:$D$204,Costs!$A$5:$A$204,$A80))</f>
        <v/>
      </c>
      <c r="E80" s="9">
        <f>IF($A80="","",SUMIFS(Costs!$E$5:$E$204,Costs!$A$5:$A$204,$A80))</f>
        <v/>
      </c>
      <c r="F80" s="9">
        <f>IF($A80="","",$B80-$E80)</f>
        <v/>
      </c>
      <c r="G80" s="14">
        <f>IF($A80="","",IFERROR(SUMIFS(Costs!$D$5:$D$204,Costs!$A$5:$A$204,$A80)/$B80,0))</f>
        <v/>
      </c>
      <c r="H80" s="14">
        <f>IF($A80="","",IFERROR(SUMPRODUCT((Costs!$A$5:$A$204=$A80)*Costs!$B$5:$B$204*Costs!$G$5:$G$204)/$B80,0))</f>
        <v/>
      </c>
      <c r="I80" s="12">
        <f>IF($A80="","",$B80*$H80)</f>
        <v/>
      </c>
      <c r="J80" s="12">
        <f>IF($A80="","",$I80-$D80)</f>
        <v/>
      </c>
      <c r="K80" s="19">
        <f>IF($A80="","",IFERROR($I80/$D80,0))</f>
        <v/>
      </c>
      <c r="L80" s="18">
        <f>IF($A80="","",IF($B80=0,"⚠ no cost row carries this line name",IF($F80&lt;0,"⚠ forecast over budget by "&amp;TEXT(-$F80,"#,##0"),IF(AND($H80&gt;0,$G80&gt;$H80+0.1),"⚠ "&amp;TEXT($G80,"0%")&amp;" of budget spent for "&amp;TEXT($H80,"0%")&amp;" of the work",IF($F80&gt;0,"forecast under budget by "&amp;TEXT($F80,"#,##0"),"on budget")))))</f>
        <v/>
      </c>
      <c r="M80" s="15">
        <f>IF($A80="","",IF(COUNTIF(Costs!$A$5:$A$204,$A80)=0,"⚠ nothing on the Costs tab matches",COUNTIF(Costs!$A$5:$A$204,$A80)&amp;" cost row(s) roll up here"))</f>
        <v/>
      </c>
    </row>
    <row r="81">
      <c r="A81" s="10" t="n"/>
      <c r="B81" s="12">
        <f>IF($A81="","",SUMIFS(Costs!$B$5:$B$204,Costs!$A$5:$A$204,$A81))</f>
        <v/>
      </c>
      <c r="C81" s="12">
        <f>IF($A81="","",SUMIFS(Costs!$C$5:$C$204,Costs!$A$5:$A$204,$A81))</f>
        <v/>
      </c>
      <c r="D81" s="12">
        <f>IF($A81="","",SUMIFS(Costs!$D$5:$D$204,Costs!$A$5:$A$204,$A81))</f>
        <v/>
      </c>
      <c r="E81" s="9">
        <f>IF($A81="","",SUMIFS(Costs!$E$5:$E$204,Costs!$A$5:$A$204,$A81))</f>
        <v/>
      </c>
      <c r="F81" s="9">
        <f>IF($A81="","",$B81-$E81)</f>
        <v/>
      </c>
      <c r="G81" s="14">
        <f>IF($A81="","",IFERROR(SUMIFS(Costs!$D$5:$D$204,Costs!$A$5:$A$204,$A81)/$B81,0))</f>
        <v/>
      </c>
      <c r="H81" s="14">
        <f>IF($A81="","",IFERROR(SUMPRODUCT((Costs!$A$5:$A$204=$A81)*Costs!$B$5:$B$204*Costs!$G$5:$G$204)/$B81,0))</f>
        <v/>
      </c>
      <c r="I81" s="12">
        <f>IF($A81="","",$B81*$H81)</f>
        <v/>
      </c>
      <c r="J81" s="12">
        <f>IF($A81="","",$I81-$D81)</f>
        <v/>
      </c>
      <c r="K81" s="19">
        <f>IF($A81="","",IFERROR($I81/$D81,0))</f>
        <v/>
      </c>
      <c r="L81" s="18">
        <f>IF($A81="","",IF($B81=0,"⚠ no cost row carries this line name",IF($F81&lt;0,"⚠ forecast over budget by "&amp;TEXT(-$F81,"#,##0"),IF(AND($H81&gt;0,$G81&gt;$H81+0.1),"⚠ "&amp;TEXT($G81,"0%")&amp;" of budget spent for "&amp;TEXT($H81,"0%")&amp;" of the work",IF($F81&gt;0,"forecast under budget by "&amp;TEXT($F81,"#,##0"),"on budget")))))</f>
        <v/>
      </c>
      <c r="M81" s="15">
        <f>IF($A81="","",IF(COUNTIF(Costs!$A$5:$A$204,$A81)=0,"⚠ nothing on the Costs tab matches",COUNTIF(Costs!$A$5:$A$204,$A81)&amp;" cost row(s) roll up here"))</f>
        <v/>
      </c>
    </row>
    <row r="82">
      <c r="A82" s="10" t="n"/>
      <c r="B82" s="12">
        <f>IF($A82="","",SUMIFS(Costs!$B$5:$B$204,Costs!$A$5:$A$204,$A82))</f>
        <v/>
      </c>
      <c r="C82" s="12">
        <f>IF($A82="","",SUMIFS(Costs!$C$5:$C$204,Costs!$A$5:$A$204,$A82))</f>
        <v/>
      </c>
      <c r="D82" s="12">
        <f>IF($A82="","",SUMIFS(Costs!$D$5:$D$204,Costs!$A$5:$A$204,$A82))</f>
        <v/>
      </c>
      <c r="E82" s="9">
        <f>IF($A82="","",SUMIFS(Costs!$E$5:$E$204,Costs!$A$5:$A$204,$A82))</f>
        <v/>
      </c>
      <c r="F82" s="9">
        <f>IF($A82="","",$B82-$E82)</f>
        <v/>
      </c>
      <c r="G82" s="14">
        <f>IF($A82="","",IFERROR(SUMIFS(Costs!$D$5:$D$204,Costs!$A$5:$A$204,$A82)/$B82,0))</f>
        <v/>
      </c>
      <c r="H82" s="14">
        <f>IF($A82="","",IFERROR(SUMPRODUCT((Costs!$A$5:$A$204=$A82)*Costs!$B$5:$B$204*Costs!$G$5:$G$204)/$B82,0))</f>
        <v/>
      </c>
      <c r="I82" s="12">
        <f>IF($A82="","",$B82*$H82)</f>
        <v/>
      </c>
      <c r="J82" s="12">
        <f>IF($A82="","",$I82-$D82)</f>
        <v/>
      </c>
      <c r="K82" s="19">
        <f>IF($A82="","",IFERROR($I82/$D82,0))</f>
        <v/>
      </c>
      <c r="L82" s="18">
        <f>IF($A82="","",IF($B82=0,"⚠ no cost row carries this line name",IF($F82&lt;0,"⚠ forecast over budget by "&amp;TEXT(-$F82,"#,##0"),IF(AND($H82&gt;0,$G82&gt;$H82+0.1),"⚠ "&amp;TEXT($G82,"0%")&amp;" of budget spent for "&amp;TEXT($H82,"0%")&amp;" of the work",IF($F82&gt;0,"forecast under budget by "&amp;TEXT($F82,"#,##0"),"on budget")))))</f>
        <v/>
      </c>
      <c r="M82" s="15">
        <f>IF($A82="","",IF(COUNTIF(Costs!$A$5:$A$204,$A82)=0,"⚠ nothing on the Costs tab matches",COUNTIF(Costs!$A$5:$A$204,$A82)&amp;" cost row(s) roll up here"))</f>
        <v/>
      </c>
    </row>
    <row r="83">
      <c r="A83" s="10" t="n"/>
      <c r="B83" s="12">
        <f>IF($A83="","",SUMIFS(Costs!$B$5:$B$204,Costs!$A$5:$A$204,$A83))</f>
        <v/>
      </c>
      <c r="C83" s="12">
        <f>IF($A83="","",SUMIFS(Costs!$C$5:$C$204,Costs!$A$5:$A$204,$A83))</f>
        <v/>
      </c>
      <c r="D83" s="12">
        <f>IF($A83="","",SUMIFS(Costs!$D$5:$D$204,Costs!$A$5:$A$204,$A83))</f>
        <v/>
      </c>
      <c r="E83" s="9">
        <f>IF($A83="","",SUMIFS(Costs!$E$5:$E$204,Costs!$A$5:$A$204,$A83))</f>
        <v/>
      </c>
      <c r="F83" s="9">
        <f>IF($A83="","",$B83-$E83)</f>
        <v/>
      </c>
      <c r="G83" s="14">
        <f>IF($A83="","",IFERROR(SUMIFS(Costs!$D$5:$D$204,Costs!$A$5:$A$204,$A83)/$B83,0))</f>
        <v/>
      </c>
      <c r="H83" s="14">
        <f>IF($A83="","",IFERROR(SUMPRODUCT((Costs!$A$5:$A$204=$A83)*Costs!$B$5:$B$204*Costs!$G$5:$G$204)/$B83,0))</f>
        <v/>
      </c>
      <c r="I83" s="12">
        <f>IF($A83="","",$B83*$H83)</f>
        <v/>
      </c>
      <c r="J83" s="12">
        <f>IF($A83="","",$I83-$D83)</f>
        <v/>
      </c>
      <c r="K83" s="19">
        <f>IF($A83="","",IFERROR($I83/$D83,0))</f>
        <v/>
      </c>
      <c r="L83" s="18">
        <f>IF($A83="","",IF($B83=0,"⚠ no cost row carries this line name",IF($F83&lt;0,"⚠ forecast over budget by "&amp;TEXT(-$F83,"#,##0"),IF(AND($H83&gt;0,$G83&gt;$H83+0.1),"⚠ "&amp;TEXT($G83,"0%")&amp;" of budget spent for "&amp;TEXT($H83,"0%")&amp;" of the work",IF($F83&gt;0,"forecast under budget by "&amp;TEXT($F83,"#,##0"),"on budget")))))</f>
        <v/>
      </c>
      <c r="M83" s="15">
        <f>IF($A83="","",IF(COUNTIF(Costs!$A$5:$A$204,$A83)=0,"⚠ nothing on the Costs tab matches",COUNTIF(Costs!$A$5:$A$204,$A83)&amp;" cost row(s) roll up here"))</f>
        <v/>
      </c>
    </row>
    <row r="84">
      <c r="A84" s="10" t="n"/>
      <c r="B84" s="12">
        <f>IF($A84="","",SUMIFS(Costs!$B$5:$B$204,Costs!$A$5:$A$204,$A84))</f>
        <v/>
      </c>
      <c r="C84" s="12">
        <f>IF($A84="","",SUMIFS(Costs!$C$5:$C$204,Costs!$A$5:$A$204,$A84))</f>
        <v/>
      </c>
      <c r="D84" s="12">
        <f>IF($A84="","",SUMIFS(Costs!$D$5:$D$204,Costs!$A$5:$A$204,$A84))</f>
        <v/>
      </c>
      <c r="E84" s="9">
        <f>IF($A84="","",SUMIFS(Costs!$E$5:$E$204,Costs!$A$5:$A$204,$A84))</f>
        <v/>
      </c>
      <c r="F84" s="9">
        <f>IF($A84="","",$B84-$E84)</f>
        <v/>
      </c>
      <c r="G84" s="14">
        <f>IF($A84="","",IFERROR(SUMIFS(Costs!$D$5:$D$204,Costs!$A$5:$A$204,$A84)/$B84,0))</f>
        <v/>
      </c>
      <c r="H84" s="14">
        <f>IF($A84="","",IFERROR(SUMPRODUCT((Costs!$A$5:$A$204=$A84)*Costs!$B$5:$B$204*Costs!$G$5:$G$204)/$B84,0))</f>
        <v/>
      </c>
      <c r="I84" s="12">
        <f>IF($A84="","",$B84*$H84)</f>
        <v/>
      </c>
      <c r="J84" s="12">
        <f>IF($A84="","",$I84-$D84)</f>
        <v/>
      </c>
      <c r="K84" s="19">
        <f>IF($A84="","",IFERROR($I84/$D84,0))</f>
        <v/>
      </c>
      <c r="L84" s="18">
        <f>IF($A84="","",IF($B84=0,"⚠ no cost row carries this line name",IF($F84&lt;0,"⚠ forecast over budget by "&amp;TEXT(-$F84,"#,##0"),IF(AND($H84&gt;0,$G84&gt;$H84+0.1),"⚠ "&amp;TEXT($G84,"0%")&amp;" of budget spent for "&amp;TEXT($H84,"0%")&amp;" of the work",IF($F84&gt;0,"forecast under budget by "&amp;TEXT($F84,"#,##0"),"on budget")))))</f>
        <v/>
      </c>
      <c r="M84" s="15">
        <f>IF($A84="","",IF(COUNTIF(Costs!$A$5:$A$204,$A84)=0,"⚠ nothing on the Costs tab matches",COUNTIF(Costs!$A$5:$A$204,$A84)&amp;" cost row(s) roll up here"))</f>
        <v/>
      </c>
    </row>
    <row r="85">
      <c r="A85" s="10" t="n"/>
      <c r="B85" s="12">
        <f>IF($A85="","",SUMIFS(Costs!$B$5:$B$204,Costs!$A$5:$A$204,$A85))</f>
        <v/>
      </c>
      <c r="C85" s="12">
        <f>IF($A85="","",SUMIFS(Costs!$C$5:$C$204,Costs!$A$5:$A$204,$A85))</f>
        <v/>
      </c>
      <c r="D85" s="12">
        <f>IF($A85="","",SUMIFS(Costs!$D$5:$D$204,Costs!$A$5:$A$204,$A85))</f>
        <v/>
      </c>
      <c r="E85" s="9">
        <f>IF($A85="","",SUMIFS(Costs!$E$5:$E$204,Costs!$A$5:$A$204,$A85))</f>
        <v/>
      </c>
      <c r="F85" s="9">
        <f>IF($A85="","",$B85-$E85)</f>
        <v/>
      </c>
      <c r="G85" s="14">
        <f>IF($A85="","",IFERROR(SUMIFS(Costs!$D$5:$D$204,Costs!$A$5:$A$204,$A85)/$B85,0))</f>
        <v/>
      </c>
      <c r="H85" s="14">
        <f>IF($A85="","",IFERROR(SUMPRODUCT((Costs!$A$5:$A$204=$A85)*Costs!$B$5:$B$204*Costs!$G$5:$G$204)/$B85,0))</f>
        <v/>
      </c>
      <c r="I85" s="12">
        <f>IF($A85="","",$B85*$H85)</f>
        <v/>
      </c>
      <c r="J85" s="12">
        <f>IF($A85="","",$I85-$D85)</f>
        <v/>
      </c>
      <c r="K85" s="19">
        <f>IF($A85="","",IFERROR($I85/$D85,0))</f>
        <v/>
      </c>
      <c r="L85" s="18">
        <f>IF($A85="","",IF($B85=0,"⚠ no cost row carries this line name",IF($F85&lt;0,"⚠ forecast over budget by "&amp;TEXT(-$F85,"#,##0"),IF(AND($H85&gt;0,$G85&gt;$H85+0.1),"⚠ "&amp;TEXT($G85,"0%")&amp;" of budget spent for "&amp;TEXT($H85,"0%")&amp;" of the work",IF($F85&gt;0,"forecast under budget by "&amp;TEXT($F85,"#,##0"),"on budget")))))</f>
        <v/>
      </c>
      <c r="M85" s="15">
        <f>IF($A85="","",IF(COUNTIF(Costs!$A$5:$A$204,$A85)=0,"⚠ nothing on the Costs tab matches",COUNTIF(Costs!$A$5:$A$204,$A85)&amp;" cost row(s) roll up here"))</f>
        <v/>
      </c>
    </row>
    <row r="86">
      <c r="A86" s="10" t="n"/>
      <c r="B86" s="12">
        <f>IF($A86="","",SUMIFS(Costs!$B$5:$B$204,Costs!$A$5:$A$204,$A86))</f>
        <v/>
      </c>
      <c r="C86" s="12">
        <f>IF($A86="","",SUMIFS(Costs!$C$5:$C$204,Costs!$A$5:$A$204,$A86))</f>
        <v/>
      </c>
      <c r="D86" s="12">
        <f>IF($A86="","",SUMIFS(Costs!$D$5:$D$204,Costs!$A$5:$A$204,$A86))</f>
        <v/>
      </c>
      <c r="E86" s="9">
        <f>IF($A86="","",SUMIFS(Costs!$E$5:$E$204,Costs!$A$5:$A$204,$A86))</f>
        <v/>
      </c>
      <c r="F86" s="9">
        <f>IF($A86="","",$B86-$E86)</f>
        <v/>
      </c>
      <c r="G86" s="14">
        <f>IF($A86="","",IFERROR(SUMIFS(Costs!$D$5:$D$204,Costs!$A$5:$A$204,$A86)/$B86,0))</f>
        <v/>
      </c>
      <c r="H86" s="14">
        <f>IF($A86="","",IFERROR(SUMPRODUCT((Costs!$A$5:$A$204=$A86)*Costs!$B$5:$B$204*Costs!$G$5:$G$204)/$B86,0))</f>
        <v/>
      </c>
      <c r="I86" s="12">
        <f>IF($A86="","",$B86*$H86)</f>
        <v/>
      </c>
      <c r="J86" s="12">
        <f>IF($A86="","",$I86-$D86)</f>
        <v/>
      </c>
      <c r="K86" s="19">
        <f>IF($A86="","",IFERROR($I86/$D86,0))</f>
        <v/>
      </c>
      <c r="L86" s="18">
        <f>IF($A86="","",IF($B86=0,"⚠ no cost row carries this line name",IF($F86&lt;0,"⚠ forecast over budget by "&amp;TEXT(-$F86,"#,##0"),IF(AND($H86&gt;0,$G86&gt;$H86+0.1),"⚠ "&amp;TEXT($G86,"0%")&amp;" of budget spent for "&amp;TEXT($H86,"0%")&amp;" of the work",IF($F86&gt;0,"forecast under budget by "&amp;TEXT($F86,"#,##0"),"on budget")))))</f>
        <v/>
      </c>
      <c r="M86" s="15">
        <f>IF($A86="","",IF(COUNTIF(Costs!$A$5:$A$204,$A86)=0,"⚠ nothing on the Costs tab matches",COUNTIF(Costs!$A$5:$A$204,$A86)&amp;" cost row(s) roll up here"))</f>
        <v/>
      </c>
    </row>
    <row r="87">
      <c r="A87" s="10" t="n"/>
      <c r="B87" s="12">
        <f>IF($A87="","",SUMIFS(Costs!$B$5:$B$204,Costs!$A$5:$A$204,$A87))</f>
        <v/>
      </c>
      <c r="C87" s="12">
        <f>IF($A87="","",SUMIFS(Costs!$C$5:$C$204,Costs!$A$5:$A$204,$A87))</f>
        <v/>
      </c>
      <c r="D87" s="12">
        <f>IF($A87="","",SUMIFS(Costs!$D$5:$D$204,Costs!$A$5:$A$204,$A87))</f>
        <v/>
      </c>
      <c r="E87" s="9">
        <f>IF($A87="","",SUMIFS(Costs!$E$5:$E$204,Costs!$A$5:$A$204,$A87))</f>
        <v/>
      </c>
      <c r="F87" s="9">
        <f>IF($A87="","",$B87-$E87)</f>
        <v/>
      </c>
      <c r="G87" s="14">
        <f>IF($A87="","",IFERROR(SUMIFS(Costs!$D$5:$D$204,Costs!$A$5:$A$204,$A87)/$B87,0))</f>
        <v/>
      </c>
      <c r="H87" s="14">
        <f>IF($A87="","",IFERROR(SUMPRODUCT((Costs!$A$5:$A$204=$A87)*Costs!$B$5:$B$204*Costs!$G$5:$G$204)/$B87,0))</f>
        <v/>
      </c>
      <c r="I87" s="12">
        <f>IF($A87="","",$B87*$H87)</f>
        <v/>
      </c>
      <c r="J87" s="12">
        <f>IF($A87="","",$I87-$D87)</f>
        <v/>
      </c>
      <c r="K87" s="19">
        <f>IF($A87="","",IFERROR($I87/$D87,0))</f>
        <v/>
      </c>
      <c r="L87" s="18">
        <f>IF($A87="","",IF($B87=0,"⚠ no cost row carries this line name",IF($F87&lt;0,"⚠ forecast over budget by "&amp;TEXT(-$F87,"#,##0"),IF(AND($H87&gt;0,$G87&gt;$H87+0.1),"⚠ "&amp;TEXT($G87,"0%")&amp;" of budget spent for "&amp;TEXT($H87,"0%")&amp;" of the work",IF($F87&gt;0,"forecast under budget by "&amp;TEXT($F87,"#,##0"),"on budget")))))</f>
        <v/>
      </c>
      <c r="M87" s="15">
        <f>IF($A87="","",IF(COUNTIF(Costs!$A$5:$A$204,$A87)=0,"⚠ nothing on the Costs tab matches",COUNTIF(Costs!$A$5:$A$204,$A87)&amp;" cost row(s) roll up here"))</f>
        <v/>
      </c>
    </row>
    <row r="88">
      <c r="A88" s="10" t="n"/>
      <c r="B88" s="12">
        <f>IF($A88="","",SUMIFS(Costs!$B$5:$B$204,Costs!$A$5:$A$204,$A88))</f>
        <v/>
      </c>
      <c r="C88" s="12">
        <f>IF($A88="","",SUMIFS(Costs!$C$5:$C$204,Costs!$A$5:$A$204,$A88))</f>
        <v/>
      </c>
      <c r="D88" s="12">
        <f>IF($A88="","",SUMIFS(Costs!$D$5:$D$204,Costs!$A$5:$A$204,$A88))</f>
        <v/>
      </c>
      <c r="E88" s="9">
        <f>IF($A88="","",SUMIFS(Costs!$E$5:$E$204,Costs!$A$5:$A$204,$A88))</f>
        <v/>
      </c>
      <c r="F88" s="9">
        <f>IF($A88="","",$B88-$E88)</f>
        <v/>
      </c>
      <c r="G88" s="14">
        <f>IF($A88="","",IFERROR(SUMIFS(Costs!$D$5:$D$204,Costs!$A$5:$A$204,$A88)/$B88,0))</f>
        <v/>
      </c>
      <c r="H88" s="14">
        <f>IF($A88="","",IFERROR(SUMPRODUCT((Costs!$A$5:$A$204=$A88)*Costs!$B$5:$B$204*Costs!$G$5:$G$204)/$B88,0))</f>
        <v/>
      </c>
      <c r="I88" s="12">
        <f>IF($A88="","",$B88*$H88)</f>
        <v/>
      </c>
      <c r="J88" s="12">
        <f>IF($A88="","",$I88-$D88)</f>
        <v/>
      </c>
      <c r="K88" s="19">
        <f>IF($A88="","",IFERROR($I88/$D88,0))</f>
        <v/>
      </c>
      <c r="L88" s="18">
        <f>IF($A88="","",IF($B88=0,"⚠ no cost row carries this line name",IF($F88&lt;0,"⚠ forecast over budget by "&amp;TEXT(-$F88,"#,##0"),IF(AND($H88&gt;0,$G88&gt;$H88+0.1),"⚠ "&amp;TEXT($G88,"0%")&amp;" of budget spent for "&amp;TEXT($H88,"0%")&amp;" of the work",IF($F88&gt;0,"forecast under budget by "&amp;TEXT($F88,"#,##0"),"on budget")))))</f>
        <v/>
      </c>
      <c r="M88" s="15">
        <f>IF($A88="","",IF(COUNTIF(Costs!$A$5:$A$204,$A88)=0,"⚠ nothing on the Costs tab matches",COUNTIF(Costs!$A$5:$A$204,$A88)&amp;" cost row(s) roll up here"))</f>
        <v/>
      </c>
    </row>
    <row r="89">
      <c r="A89" s="10" t="n"/>
      <c r="B89" s="12">
        <f>IF($A89="","",SUMIFS(Costs!$B$5:$B$204,Costs!$A$5:$A$204,$A89))</f>
        <v/>
      </c>
      <c r="C89" s="12">
        <f>IF($A89="","",SUMIFS(Costs!$C$5:$C$204,Costs!$A$5:$A$204,$A89))</f>
        <v/>
      </c>
      <c r="D89" s="12">
        <f>IF($A89="","",SUMIFS(Costs!$D$5:$D$204,Costs!$A$5:$A$204,$A89))</f>
        <v/>
      </c>
      <c r="E89" s="9">
        <f>IF($A89="","",SUMIFS(Costs!$E$5:$E$204,Costs!$A$5:$A$204,$A89))</f>
        <v/>
      </c>
      <c r="F89" s="9">
        <f>IF($A89="","",$B89-$E89)</f>
        <v/>
      </c>
      <c r="G89" s="14">
        <f>IF($A89="","",IFERROR(SUMIFS(Costs!$D$5:$D$204,Costs!$A$5:$A$204,$A89)/$B89,0))</f>
        <v/>
      </c>
      <c r="H89" s="14">
        <f>IF($A89="","",IFERROR(SUMPRODUCT((Costs!$A$5:$A$204=$A89)*Costs!$B$5:$B$204*Costs!$G$5:$G$204)/$B89,0))</f>
        <v/>
      </c>
      <c r="I89" s="12">
        <f>IF($A89="","",$B89*$H89)</f>
        <v/>
      </c>
      <c r="J89" s="12">
        <f>IF($A89="","",$I89-$D89)</f>
        <v/>
      </c>
      <c r="K89" s="19">
        <f>IF($A89="","",IFERROR($I89/$D89,0))</f>
        <v/>
      </c>
      <c r="L89" s="18">
        <f>IF($A89="","",IF($B89=0,"⚠ no cost row carries this line name",IF($F89&lt;0,"⚠ forecast over budget by "&amp;TEXT(-$F89,"#,##0"),IF(AND($H89&gt;0,$G89&gt;$H89+0.1),"⚠ "&amp;TEXT($G89,"0%")&amp;" of budget spent for "&amp;TEXT($H89,"0%")&amp;" of the work",IF($F89&gt;0,"forecast under budget by "&amp;TEXT($F89,"#,##0"),"on budget")))))</f>
        <v/>
      </c>
      <c r="M89" s="15">
        <f>IF($A89="","",IF(COUNTIF(Costs!$A$5:$A$204,$A89)=0,"⚠ nothing on the Costs tab matches",COUNTIF(Costs!$A$5:$A$204,$A89)&amp;" cost row(s) roll up here"))</f>
        <v/>
      </c>
    </row>
    <row r="90">
      <c r="A90" s="10" t="n"/>
      <c r="B90" s="12">
        <f>IF($A90="","",SUMIFS(Costs!$B$5:$B$204,Costs!$A$5:$A$204,$A90))</f>
        <v/>
      </c>
      <c r="C90" s="12">
        <f>IF($A90="","",SUMIFS(Costs!$C$5:$C$204,Costs!$A$5:$A$204,$A90))</f>
        <v/>
      </c>
      <c r="D90" s="12">
        <f>IF($A90="","",SUMIFS(Costs!$D$5:$D$204,Costs!$A$5:$A$204,$A90))</f>
        <v/>
      </c>
      <c r="E90" s="9">
        <f>IF($A90="","",SUMIFS(Costs!$E$5:$E$204,Costs!$A$5:$A$204,$A90))</f>
        <v/>
      </c>
      <c r="F90" s="9">
        <f>IF($A90="","",$B90-$E90)</f>
        <v/>
      </c>
      <c r="G90" s="14">
        <f>IF($A90="","",IFERROR(SUMIFS(Costs!$D$5:$D$204,Costs!$A$5:$A$204,$A90)/$B90,0))</f>
        <v/>
      </c>
      <c r="H90" s="14">
        <f>IF($A90="","",IFERROR(SUMPRODUCT((Costs!$A$5:$A$204=$A90)*Costs!$B$5:$B$204*Costs!$G$5:$G$204)/$B90,0))</f>
        <v/>
      </c>
      <c r="I90" s="12">
        <f>IF($A90="","",$B90*$H90)</f>
        <v/>
      </c>
      <c r="J90" s="12">
        <f>IF($A90="","",$I90-$D90)</f>
        <v/>
      </c>
      <c r="K90" s="19">
        <f>IF($A90="","",IFERROR($I90/$D90,0))</f>
        <v/>
      </c>
      <c r="L90" s="18">
        <f>IF($A90="","",IF($B90=0,"⚠ no cost row carries this line name",IF($F90&lt;0,"⚠ forecast over budget by "&amp;TEXT(-$F90,"#,##0"),IF(AND($H90&gt;0,$G90&gt;$H90+0.1),"⚠ "&amp;TEXT($G90,"0%")&amp;" of budget spent for "&amp;TEXT($H90,"0%")&amp;" of the work",IF($F90&gt;0,"forecast under budget by "&amp;TEXT($F90,"#,##0"),"on budget")))))</f>
        <v/>
      </c>
      <c r="M90" s="15">
        <f>IF($A90="","",IF(COUNTIF(Costs!$A$5:$A$204,$A90)=0,"⚠ nothing on the Costs tab matches",COUNTIF(Costs!$A$5:$A$204,$A90)&amp;" cost row(s) roll up here"))</f>
        <v/>
      </c>
    </row>
    <row r="91">
      <c r="A91" s="10" t="n"/>
      <c r="B91" s="12">
        <f>IF($A91="","",SUMIFS(Costs!$B$5:$B$204,Costs!$A$5:$A$204,$A91))</f>
        <v/>
      </c>
      <c r="C91" s="12">
        <f>IF($A91="","",SUMIFS(Costs!$C$5:$C$204,Costs!$A$5:$A$204,$A91))</f>
        <v/>
      </c>
      <c r="D91" s="12">
        <f>IF($A91="","",SUMIFS(Costs!$D$5:$D$204,Costs!$A$5:$A$204,$A91))</f>
        <v/>
      </c>
      <c r="E91" s="9">
        <f>IF($A91="","",SUMIFS(Costs!$E$5:$E$204,Costs!$A$5:$A$204,$A91))</f>
        <v/>
      </c>
      <c r="F91" s="9">
        <f>IF($A91="","",$B91-$E91)</f>
        <v/>
      </c>
      <c r="G91" s="14">
        <f>IF($A91="","",IFERROR(SUMIFS(Costs!$D$5:$D$204,Costs!$A$5:$A$204,$A91)/$B91,0))</f>
        <v/>
      </c>
      <c r="H91" s="14">
        <f>IF($A91="","",IFERROR(SUMPRODUCT((Costs!$A$5:$A$204=$A91)*Costs!$B$5:$B$204*Costs!$G$5:$G$204)/$B91,0))</f>
        <v/>
      </c>
      <c r="I91" s="12">
        <f>IF($A91="","",$B91*$H91)</f>
        <v/>
      </c>
      <c r="J91" s="12">
        <f>IF($A91="","",$I91-$D91)</f>
        <v/>
      </c>
      <c r="K91" s="19">
        <f>IF($A91="","",IFERROR($I91/$D91,0))</f>
        <v/>
      </c>
      <c r="L91" s="18">
        <f>IF($A91="","",IF($B91=0,"⚠ no cost row carries this line name",IF($F91&lt;0,"⚠ forecast over budget by "&amp;TEXT(-$F91,"#,##0"),IF(AND($H91&gt;0,$G91&gt;$H91+0.1),"⚠ "&amp;TEXT($G91,"0%")&amp;" of budget spent for "&amp;TEXT($H91,"0%")&amp;" of the work",IF($F91&gt;0,"forecast under budget by "&amp;TEXT($F91,"#,##0"),"on budget")))))</f>
        <v/>
      </c>
      <c r="M91" s="15">
        <f>IF($A91="","",IF(COUNTIF(Costs!$A$5:$A$204,$A91)=0,"⚠ nothing on the Costs tab matches",COUNTIF(Costs!$A$5:$A$204,$A91)&amp;" cost row(s) roll up here"))</f>
        <v/>
      </c>
    </row>
    <row r="92">
      <c r="A92" s="10" t="n"/>
      <c r="B92" s="12">
        <f>IF($A92="","",SUMIFS(Costs!$B$5:$B$204,Costs!$A$5:$A$204,$A92))</f>
        <v/>
      </c>
      <c r="C92" s="12">
        <f>IF($A92="","",SUMIFS(Costs!$C$5:$C$204,Costs!$A$5:$A$204,$A92))</f>
        <v/>
      </c>
      <c r="D92" s="12">
        <f>IF($A92="","",SUMIFS(Costs!$D$5:$D$204,Costs!$A$5:$A$204,$A92))</f>
        <v/>
      </c>
      <c r="E92" s="9">
        <f>IF($A92="","",SUMIFS(Costs!$E$5:$E$204,Costs!$A$5:$A$204,$A92))</f>
        <v/>
      </c>
      <c r="F92" s="9">
        <f>IF($A92="","",$B92-$E92)</f>
        <v/>
      </c>
      <c r="G92" s="14">
        <f>IF($A92="","",IFERROR(SUMIFS(Costs!$D$5:$D$204,Costs!$A$5:$A$204,$A92)/$B92,0))</f>
        <v/>
      </c>
      <c r="H92" s="14">
        <f>IF($A92="","",IFERROR(SUMPRODUCT((Costs!$A$5:$A$204=$A92)*Costs!$B$5:$B$204*Costs!$G$5:$G$204)/$B92,0))</f>
        <v/>
      </c>
      <c r="I92" s="12">
        <f>IF($A92="","",$B92*$H92)</f>
        <v/>
      </c>
      <c r="J92" s="12">
        <f>IF($A92="","",$I92-$D92)</f>
        <v/>
      </c>
      <c r="K92" s="19">
        <f>IF($A92="","",IFERROR($I92/$D92,0))</f>
        <v/>
      </c>
      <c r="L92" s="18">
        <f>IF($A92="","",IF($B92=0,"⚠ no cost row carries this line name",IF($F92&lt;0,"⚠ forecast over budget by "&amp;TEXT(-$F92,"#,##0"),IF(AND($H92&gt;0,$G92&gt;$H92+0.1),"⚠ "&amp;TEXT($G92,"0%")&amp;" of budget spent for "&amp;TEXT($H92,"0%")&amp;" of the work",IF($F92&gt;0,"forecast under budget by "&amp;TEXT($F92,"#,##0"),"on budget")))))</f>
        <v/>
      </c>
      <c r="M92" s="15">
        <f>IF($A92="","",IF(COUNTIF(Costs!$A$5:$A$204,$A92)=0,"⚠ nothing on the Costs tab matches",COUNTIF(Costs!$A$5:$A$204,$A92)&amp;" cost row(s) roll up here"))</f>
        <v/>
      </c>
    </row>
    <row r="93">
      <c r="A93" s="10" t="n"/>
      <c r="B93" s="12">
        <f>IF($A93="","",SUMIFS(Costs!$B$5:$B$204,Costs!$A$5:$A$204,$A93))</f>
        <v/>
      </c>
      <c r="C93" s="12">
        <f>IF($A93="","",SUMIFS(Costs!$C$5:$C$204,Costs!$A$5:$A$204,$A93))</f>
        <v/>
      </c>
      <c r="D93" s="12">
        <f>IF($A93="","",SUMIFS(Costs!$D$5:$D$204,Costs!$A$5:$A$204,$A93))</f>
        <v/>
      </c>
      <c r="E93" s="9">
        <f>IF($A93="","",SUMIFS(Costs!$E$5:$E$204,Costs!$A$5:$A$204,$A93))</f>
        <v/>
      </c>
      <c r="F93" s="9">
        <f>IF($A93="","",$B93-$E93)</f>
        <v/>
      </c>
      <c r="G93" s="14">
        <f>IF($A93="","",IFERROR(SUMIFS(Costs!$D$5:$D$204,Costs!$A$5:$A$204,$A93)/$B93,0))</f>
        <v/>
      </c>
      <c r="H93" s="14">
        <f>IF($A93="","",IFERROR(SUMPRODUCT((Costs!$A$5:$A$204=$A93)*Costs!$B$5:$B$204*Costs!$G$5:$G$204)/$B93,0))</f>
        <v/>
      </c>
      <c r="I93" s="12">
        <f>IF($A93="","",$B93*$H93)</f>
        <v/>
      </c>
      <c r="J93" s="12">
        <f>IF($A93="","",$I93-$D93)</f>
        <v/>
      </c>
      <c r="K93" s="19">
        <f>IF($A93="","",IFERROR($I93/$D93,0))</f>
        <v/>
      </c>
      <c r="L93" s="18">
        <f>IF($A93="","",IF($B93=0,"⚠ no cost row carries this line name",IF($F93&lt;0,"⚠ forecast over budget by "&amp;TEXT(-$F93,"#,##0"),IF(AND($H93&gt;0,$G93&gt;$H93+0.1),"⚠ "&amp;TEXT($G93,"0%")&amp;" of budget spent for "&amp;TEXT($H93,"0%")&amp;" of the work",IF($F93&gt;0,"forecast under budget by "&amp;TEXT($F93,"#,##0"),"on budget")))))</f>
        <v/>
      </c>
      <c r="M93" s="15">
        <f>IF($A93="","",IF(COUNTIF(Costs!$A$5:$A$204,$A93)=0,"⚠ nothing on the Costs tab matches",COUNTIF(Costs!$A$5:$A$204,$A93)&amp;" cost row(s) roll up here"))</f>
        <v/>
      </c>
    </row>
    <row r="94">
      <c r="A94" s="10" t="n"/>
      <c r="B94" s="12">
        <f>IF($A94="","",SUMIFS(Costs!$B$5:$B$204,Costs!$A$5:$A$204,$A94))</f>
        <v/>
      </c>
      <c r="C94" s="12">
        <f>IF($A94="","",SUMIFS(Costs!$C$5:$C$204,Costs!$A$5:$A$204,$A94))</f>
        <v/>
      </c>
      <c r="D94" s="12">
        <f>IF($A94="","",SUMIFS(Costs!$D$5:$D$204,Costs!$A$5:$A$204,$A94))</f>
        <v/>
      </c>
      <c r="E94" s="9">
        <f>IF($A94="","",SUMIFS(Costs!$E$5:$E$204,Costs!$A$5:$A$204,$A94))</f>
        <v/>
      </c>
      <c r="F94" s="9">
        <f>IF($A94="","",$B94-$E94)</f>
        <v/>
      </c>
      <c r="G94" s="14">
        <f>IF($A94="","",IFERROR(SUMIFS(Costs!$D$5:$D$204,Costs!$A$5:$A$204,$A94)/$B94,0))</f>
        <v/>
      </c>
      <c r="H94" s="14">
        <f>IF($A94="","",IFERROR(SUMPRODUCT((Costs!$A$5:$A$204=$A94)*Costs!$B$5:$B$204*Costs!$G$5:$G$204)/$B94,0))</f>
        <v/>
      </c>
      <c r="I94" s="12">
        <f>IF($A94="","",$B94*$H94)</f>
        <v/>
      </c>
      <c r="J94" s="12">
        <f>IF($A94="","",$I94-$D94)</f>
        <v/>
      </c>
      <c r="K94" s="19">
        <f>IF($A94="","",IFERROR($I94/$D94,0))</f>
        <v/>
      </c>
      <c r="L94" s="18">
        <f>IF($A94="","",IF($B94=0,"⚠ no cost row carries this line name",IF($F94&lt;0,"⚠ forecast over budget by "&amp;TEXT(-$F94,"#,##0"),IF(AND($H94&gt;0,$G94&gt;$H94+0.1),"⚠ "&amp;TEXT($G94,"0%")&amp;" of budget spent for "&amp;TEXT($H94,"0%")&amp;" of the work",IF($F94&gt;0,"forecast under budget by "&amp;TEXT($F94,"#,##0"),"on budget")))))</f>
        <v/>
      </c>
      <c r="M94" s="15">
        <f>IF($A94="","",IF(COUNTIF(Costs!$A$5:$A$204,$A94)=0,"⚠ nothing on the Costs tab matches",COUNTIF(Costs!$A$5:$A$204,$A94)&amp;" cost row(s) roll up here"))</f>
        <v/>
      </c>
    </row>
    <row r="95">
      <c r="A95" s="10" t="n"/>
      <c r="B95" s="12">
        <f>IF($A95="","",SUMIFS(Costs!$B$5:$B$204,Costs!$A$5:$A$204,$A95))</f>
        <v/>
      </c>
      <c r="C95" s="12">
        <f>IF($A95="","",SUMIFS(Costs!$C$5:$C$204,Costs!$A$5:$A$204,$A95))</f>
        <v/>
      </c>
      <c r="D95" s="12">
        <f>IF($A95="","",SUMIFS(Costs!$D$5:$D$204,Costs!$A$5:$A$204,$A95))</f>
        <v/>
      </c>
      <c r="E95" s="9">
        <f>IF($A95="","",SUMIFS(Costs!$E$5:$E$204,Costs!$A$5:$A$204,$A95))</f>
        <v/>
      </c>
      <c r="F95" s="9">
        <f>IF($A95="","",$B95-$E95)</f>
        <v/>
      </c>
      <c r="G95" s="14">
        <f>IF($A95="","",IFERROR(SUMIFS(Costs!$D$5:$D$204,Costs!$A$5:$A$204,$A95)/$B95,0))</f>
        <v/>
      </c>
      <c r="H95" s="14">
        <f>IF($A95="","",IFERROR(SUMPRODUCT((Costs!$A$5:$A$204=$A95)*Costs!$B$5:$B$204*Costs!$G$5:$G$204)/$B95,0))</f>
        <v/>
      </c>
      <c r="I95" s="12">
        <f>IF($A95="","",$B95*$H95)</f>
        <v/>
      </c>
      <c r="J95" s="12">
        <f>IF($A95="","",$I95-$D95)</f>
        <v/>
      </c>
      <c r="K95" s="19">
        <f>IF($A95="","",IFERROR($I95/$D95,0))</f>
        <v/>
      </c>
      <c r="L95" s="18">
        <f>IF($A95="","",IF($B95=0,"⚠ no cost row carries this line name",IF($F95&lt;0,"⚠ forecast over budget by "&amp;TEXT(-$F95,"#,##0"),IF(AND($H95&gt;0,$G95&gt;$H95+0.1),"⚠ "&amp;TEXT($G95,"0%")&amp;" of budget spent for "&amp;TEXT($H95,"0%")&amp;" of the work",IF($F95&gt;0,"forecast under budget by "&amp;TEXT($F95,"#,##0"),"on budget")))))</f>
        <v/>
      </c>
      <c r="M95" s="15">
        <f>IF($A95="","",IF(COUNTIF(Costs!$A$5:$A$204,$A95)=0,"⚠ nothing on the Costs tab matches",COUNTIF(Costs!$A$5:$A$204,$A95)&amp;" cost row(s) roll up here"))</f>
        <v/>
      </c>
    </row>
    <row r="96">
      <c r="A96" s="10" t="n"/>
      <c r="B96" s="12">
        <f>IF($A96="","",SUMIFS(Costs!$B$5:$B$204,Costs!$A$5:$A$204,$A96))</f>
        <v/>
      </c>
      <c r="C96" s="12">
        <f>IF($A96="","",SUMIFS(Costs!$C$5:$C$204,Costs!$A$5:$A$204,$A96))</f>
        <v/>
      </c>
      <c r="D96" s="12">
        <f>IF($A96="","",SUMIFS(Costs!$D$5:$D$204,Costs!$A$5:$A$204,$A96))</f>
        <v/>
      </c>
      <c r="E96" s="9">
        <f>IF($A96="","",SUMIFS(Costs!$E$5:$E$204,Costs!$A$5:$A$204,$A96))</f>
        <v/>
      </c>
      <c r="F96" s="9">
        <f>IF($A96="","",$B96-$E96)</f>
        <v/>
      </c>
      <c r="G96" s="14">
        <f>IF($A96="","",IFERROR(SUMIFS(Costs!$D$5:$D$204,Costs!$A$5:$A$204,$A96)/$B96,0))</f>
        <v/>
      </c>
      <c r="H96" s="14">
        <f>IF($A96="","",IFERROR(SUMPRODUCT((Costs!$A$5:$A$204=$A96)*Costs!$B$5:$B$204*Costs!$G$5:$G$204)/$B96,0))</f>
        <v/>
      </c>
      <c r="I96" s="12">
        <f>IF($A96="","",$B96*$H96)</f>
        <v/>
      </c>
      <c r="J96" s="12">
        <f>IF($A96="","",$I96-$D96)</f>
        <v/>
      </c>
      <c r="K96" s="19">
        <f>IF($A96="","",IFERROR($I96/$D96,0))</f>
        <v/>
      </c>
      <c r="L96" s="18">
        <f>IF($A96="","",IF($B96=0,"⚠ no cost row carries this line name",IF($F96&lt;0,"⚠ forecast over budget by "&amp;TEXT(-$F96,"#,##0"),IF(AND($H96&gt;0,$G96&gt;$H96+0.1),"⚠ "&amp;TEXT($G96,"0%")&amp;" of budget spent for "&amp;TEXT($H96,"0%")&amp;" of the work",IF($F96&gt;0,"forecast under budget by "&amp;TEXT($F96,"#,##0"),"on budget")))))</f>
        <v/>
      </c>
      <c r="M96" s="15">
        <f>IF($A96="","",IF(COUNTIF(Costs!$A$5:$A$204,$A96)=0,"⚠ nothing on the Costs tab matches",COUNTIF(Costs!$A$5:$A$204,$A96)&amp;" cost row(s) roll up here"))</f>
        <v/>
      </c>
    </row>
    <row r="97">
      <c r="A97" s="10" t="n"/>
      <c r="B97" s="12">
        <f>IF($A97="","",SUMIFS(Costs!$B$5:$B$204,Costs!$A$5:$A$204,$A97))</f>
        <v/>
      </c>
      <c r="C97" s="12">
        <f>IF($A97="","",SUMIFS(Costs!$C$5:$C$204,Costs!$A$5:$A$204,$A97))</f>
        <v/>
      </c>
      <c r="D97" s="12">
        <f>IF($A97="","",SUMIFS(Costs!$D$5:$D$204,Costs!$A$5:$A$204,$A97))</f>
        <v/>
      </c>
      <c r="E97" s="9">
        <f>IF($A97="","",SUMIFS(Costs!$E$5:$E$204,Costs!$A$5:$A$204,$A97))</f>
        <v/>
      </c>
      <c r="F97" s="9">
        <f>IF($A97="","",$B97-$E97)</f>
        <v/>
      </c>
      <c r="G97" s="14">
        <f>IF($A97="","",IFERROR(SUMIFS(Costs!$D$5:$D$204,Costs!$A$5:$A$204,$A97)/$B97,0))</f>
        <v/>
      </c>
      <c r="H97" s="14">
        <f>IF($A97="","",IFERROR(SUMPRODUCT((Costs!$A$5:$A$204=$A97)*Costs!$B$5:$B$204*Costs!$G$5:$G$204)/$B97,0))</f>
        <v/>
      </c>
      <c r="I97" s="12">
        <f>IF($A97="","",$B97*$H97)</f>
        <v/>
      </c>
      <c r="J97" s="12">
        <f>IF($A97="","",$I97-$D97)</f>
        <v/>
      </c>
      <c r="K97" s="19">
        <f>IF($A97="","",IFERROR($I97/$D97,0))</f>
        <v/>
      </c>
      <c r="L97" s="18">
        <f>IF($A97="","",IF($B97=0,"⚠ no cost row carries this line name",IF($F97&lt;0,"⚠ forecast over budget by "&amp;TEXT(-$F97,"#,##0"),IF(AND($H97&gt;0,$G97&gt;$H97+0.1),"⚠ "&amp;TEXT($G97,"0%")&amp;" of budget spent for "&amp;TEXT($H97,"0%")&amp;" of the work",IF($F97&gt;0,"forecast under budget by "&amp;TEXT($F97,"#,##0"),"on budget")))))</f>
        <v/>
      </c>
      <c r="M97" s="15">
        <f>IF($A97="","",IF(COUNTIF(Costs!$A$5:$A$204,$A97)=0,"⚠ nothing on the Costs tab matches",COUNTIF(Costs!$A$5:$A$204,$A97)&amp;" cost row(s) roll up here"))</f>
        <v/>
      </c>
    </row>
    <row r="98">
      <c r="A98" s="10" t="n"/>
      <c r="B98" s="12">
        <f>IF($A98="","",SUMIFS(Costs!$B$5:$B$204,Costs!$A$5:$A$204,$A98))</f>
        <v/>
      </c>
      <c r="C98" s="12">
        <f>IF($A98="","",SUMIFS(Costs!$C$5:$C$204,Costs!$A$5:$A$204,$A98))</f>
        <v/>
      </c>
      <c r="D98" s="12">
        <f>IF($A98="","",SUMIFS(Costs!$D$5:$D$204,Costs!$A$5:$A$204,$A98))</f>
        <v/>
      </c>
      <c r="E98" s="9">
        <f>IF($A98="","",SUMIFS(Costs!$E$5:$E$204,Costs!$A$5:$A$204,$A98))</f>
        <v/>
      </c>
      <c r="F98" s="9">
        <f>IF($A98="","",$B98-$E98)</f>
        <v/>
      </c>
      <c r="G98" s="14">
        <f>IF($A98="","",IFERROR(SUMIFS(Costs!$D$5:$D$204,Costs!$A$5:$A$204,$A98)/$B98,0))</f>
        <v/>
      </c>
      <c r="H98" s="14">
        <f>IF($A98="","",IFERROR(SUMPRODUCT((Costs!$A$5:$A$204=$A98)*Costs!$B$5:$B$204*Costs!$G$5:$G$204)/$B98,0))</f>
        <v/>
      </c>
      <c r="I98" s="12">
        <f>IF($A98="","",$B98*$H98)</f>
        <v/>
      </c>
      <c r="J98" s="12">
        <f>IF($A98="","",$I98-$D98)</f>
        <v/>
      </c>
      <c r="K98" s="19">
        <f>IF($A98="","",IFERROR($I98/$D98,0))</f>
        <v/>
      </c>
      <c r="L98" s="18">
        <f>IF($A98="","",IF($B98=0,"⚠ no cost row carries this line name",IF($F98&lt;0,"⚠ forecast over budget by "&amp;TEXT(-$F98,"#,##0"),IF(AND($H98&gt;0,$G98&gt;$H98+0.1),"⚠ "&amp;TEXT($G98,"0%")&amp;" of budget spent for "&amp;TEXT($H98,"0%")&amp;" of the work",IF($F98&gt;0,"forecast under budget by "&amp;TEXT($F98,"#,##0"),"on budget")))))</f>
        <v/>
      </c>
      <c r="M98" s="15">
        <f>IF($A98="","",IF(COUNTIF(Costs!$A$5:$A$204,$A98)=0,"⚠ nothing on the Costs tab matches",COUNTIF(Costs!$A$5:$A$204,$A98)&amp;" cost row(s) roll up here"))</f>
        <v/>
      </c>
    </row>
    <row r="99">
      <c r="A99" s="10" t="n"/>
      <c r="B99" s="12">
        <f>IF($A99="","",SUMIFS(Costs!$B$5:$B$204,Costs!$A$5:$A$204,$A99))</f>
        <v/>
      </c>
      <c r="C99" s="12">
        <f>IF($A99="","",SUMIFS(Costs!$C$5:$C$204,Costs!$A$5:$A$204,$A99))</f>
        <v/>
      </c>
      <c r="D99" s="12">
        <f>IF($A99="","",SUMIFS(Costs!$D$5:$D$204,Costs!$A$5:$A$204,$A99))</f>
        <v/>
      </c>
      <c r="E99" s="9">
        <f>IF($A99="","",SUMIFS(Costs!$E$5:$E$204,Costs!$A$5:$A$204,$A99))</f>
        <v/>
      </c>
      <c r="F99" s="9">
        <f>IF($A99="","",$B99-$E99)</f>
        <v/>
      </c>
      <c r="G99" s="14">
        <f>IF($A99="","",IFERROR(SUMIFS(Costs!$D$5:$D$204,Costs!$A$5:$A$204,$A99)/$B99,0))</f>
        <v/>
      </c>
      <c r="H99" s="14">
        <f>IF($A99="","",IFERROR(SUMPRODUCT((Costs!$A$5:$A$204=$A99)*Costs!$B$5:$B$204*Costs!$G$5:$G$204)/$B99,0))</f>
        <v/>
      </c>
      <c r="I99" s="12">
        <f>IF($A99="","",$B99*$H99)</f>
        <v/>
      </c>
      <c r="J99" s="12">
        <f>IF($A99="","",$I99-$D99)</f>
        <v/>
      </c>
      <c r="K99" s="19">
        <f>IF($A99="","",IFERROR($I99/$D99,0))</f>
        <v/>
      </c>
      <c r="L99" s="18">
        <f>IF($A99="","",IF($B99=0,"⚠ no cost row carries this line name",IF($F99&lt;0,"⚠ forecast over budget by "&amp;TEXT(-$F99,"#,##0"),IF(AND($H99&gt;0,$G99&gt;$H99+0.1),"⚠ "&amp;TEXT($G99,"0%")&amp;" of budget spent for "&amp;TEXT($H99,"0%")&amp;" of the work",IF($F99&gt;0,"forecast under budget by "&amp;TEXT($F99,"#,##0"),"on budget")))))</f>
        <v/>
      </c>
      <c r="M99" s="15">
        <f>IF($A99="","",IF(COUNTIF(Costs!$A$5:$A$204,$A99)=0,"⚠ nothing on the Costs tab matches",COUNTIF(Costs!$A$5:$A$204,$A99)&amp;" cost row(s) roll up here"))</f>
        <v/>
      </c>
    </row>
    <row r="100">
      <c r="A100" s="10" t="n"/>
      <c r="B100" s="12">
        <f>IF($A100="","",SUMIFS(Costs!$B$5:$B$204,Costs!$A$5:$A$204,$A100))</f>
        <v/>
      </c>
      <c r="C100" s="12">
        <f>IF($A100="","",SUMIFS(Costs!$C$5:$C$204,Costs!$A$5:$A$204,$A100))</f>
        <v/>
      </c>
      <c r="D100" s="12">
        <f>IF($A100="","",SUMIFS(Costs!$D$5:$D$204,Costs!$A$5:$A$204,$A100))</f>
        <v/>
      </c>
      <c r="E100" s="9">
        <f>IF($A100="","",SUMIFS(Costs!$E$5:$E$204,Costs!$A$5:$A$204,$A100))</f>
        <v/>
      </c>
      <c r="F100" s="9">
        <f>IF($A100="","",$B100-$E100)</f>
        <v/>
      </c>
      <c r="G100" s="14">
        <f>IF($A100="","",IFERROR(SUMIFS(Costs!$D$5:$D$204,Costs!$A$5:$A$204,$A100)/$B100,0))</f>
        <v/>
      </c>
      <c r="H100" s="14">
        <f>IF($A100="","",IFERROR(SUMPRODUCT((Costs!$A$5:$A$204=$A100)*Costs!$B$5:$B$204*Costs!$G$5:$G$204)/$B100,0))</f>
        <v/>
      </c>
      <c r="I100" s="12">
        <f>IF($A100="","",$B100*$H100)</f>
        <v/>
      </c>
      <c r="J100" s="12">
        <f>IF($A100="","",$I100-$D100)</f>
        <v/>
      </c>
      <c r="K100" s="19">
        <f>IF($A100="","",IFERROR($I100/$D100,0))</f>
        <v/>
      </c>
      <c r="L100" s="18">
        <f>IF($A100="","",IF($B100=0,"⚠ no cost row carries this line name",IF($F100&lt;0,"⚠ forecast over budget by "&amp;TEXT(-$F100,"#,##0"),IF(AND($H100&gt;0,$G100&gt;$H100+0.1),"⚠ "&amp;TEXT($G100,"0%")&amp;" of budget spent for "&amp;TEXT($H100,"0%")&amp;" of the work",IF($F100&gt;0,"forecast under budget by "&amp;TEXT($F100,"#,##0"),"on budget")))))</f>
        <v/>
      </c>
      <c r="M100" s="15">
        <f>IF($A100="","",IF(COUNTIF(Costs!$A$5:$A$204,$A100)=0,"⚠ nothing on the Costs tab matches",COUNTIF(Costs!$A$5:$A$204,$A100)&amp;" cost row(s) roll up here"))</f>
        <v/>
      </c>
    </row>
    <row r="101">
      <c r="A101" s="10" t="n"/>
      <c r="B101" s="12">
        <f>IF($A101="","",SUMIFS(Costs!$B$5:$B$204,Costs!$A$5:$A$204,$A101))</f>
        <v/>
      </c>
      <c r="C101" s="12">
        <f>IF($A101="","",SUMIFS(Costs!$C$5:$C$204,Costs!$A$5:$A$204,$A101))</f>
        <v/>
      </c>
      <c r="D101" s="12">
        <f>IF($A101="","",SUMIFS(Costs!$D$5:$D$204,Costs!$A$5:$A$204,$A101))</f>
        <v/>
      </c>
      <c r="E101" s="9">
        <f>IF($A101="","",SUMIFS(Costs!$E$5:$E$204,Costs!$A$5:$A$204,$A101))</f>
        <v/>
      </c>
      <c r="F101" s="9">
        <f>IF($A101="","",$B101-$E101)</f>
        <v/>
      </c>
      <c r="G101" s="14">
        <f>IF($A101="","",IFERROR(SUMIFS(Costs!$D$5:$D$204,Costs!$A$5:$A$204,$A101)/$B101,0))</f>
        <v/>
      </c>
      <c r="H101" s="14">
        <f>IF($A101="","",IFERROR(SUMPRODUCT((Costs!$A$5:$A$204=$A101)*Costs!$B$5:$B$204*Costs!$G$5:$G$204)/$B101,0))</f>
        <v/>
      </c>
      <c r="I101" s="12">
        <f>IF($A101="","",$B101*$H101)</f>
        <v/>
      </c>
      <c r="J101" s="12">
        <f>IF($A101="","",$I101-$D101)</f>
        <v/>
      </c>
      <c r="K101" s="19">
        <f>IF($A101="","",IFERROR($I101/$D101,0))</f>
        <v/>
      </c>
      <c r="L101" s="18">
        <f>IF($A101="","",IF($B101=0,"⚠ no cost row carries this line name",IF($F101&lt;0,"⚠ forecast over budget by "&amp;TEXT(-$F101,"#,##0"),IF(AND($H101&gt;0,$G101&gt;$H101+0.1),"⚠ "&amp;TEXT($G101,"0%")&amp;" of budget spent for "&amp;TEXT($H101,"0%")&amp;" of the work",IF($F101&gt;0,"forecast under budget by "&amp;TEXT($F101,"#,##0"),"on budget")))))</f>
        <v/>
      </c>
      <c r="M101" s="15">
        <f>IF($A101="","",IF(COUNTIF(Costs!$A$5:$A$204,$A101)=0,"⚠ nothing on the Costs tab matches",COUNTIF(Costs!$A$5:$A$204,$A101)&amp;" cost row(s) roll up here"))</f>
        <v/>
      </c>
    </row>
    <row r="102">
      <c r="A102" s="10" t="n"/>
      <c r="B102" s="12">
        <f>IF($A102="","",SUMIFS(Costs!$B$5:$B$204,Costs!$A$5:$A$204,$A102))</f>
        <v/>
      </c>
      <c r="C102" s="12">
        <f>IF($A102="","",SUMIFS(Costs!$C$5:$C$204,Costs!$A$5:$A$204,$A102))</f>
        <v/>
      </c>
      <c r="D102" s="12">
        <f>IF($A102="","",SUMIFS(Costs!$D$5:$D$204,Costs!$A$5:$A$204,$A102))</f>
        <v/>
      </c>
      <c r="E102" s="9">
        <f>IF($A102="","",SUMIFS(Costs!$E$5:$E$204,Costs!$A$5:$A$204,$A102))</f>
        <v/>
      </c>
      <c r="F102" s="9">
        <f>IF($A102="","",$B102-$E102)</f>
        <v/>
      </c>
      <c r="G102" s="14">
        <f>IF($A102="","",IFERROR(SUMIFS(Costs!$D$5:$D$204,Costs!$A$5:$A$204,$A102)/$B102,0))</f>
        <v/>
      </c>
      <c r="H102" s="14">
        <f>IF($A102="","",IFERROR(SUMPRODUCT((Costs!$A$5:$A$204=$A102)*Costs!$B$5:$B$204*Costs!$G$5:$G$204)/$B102,0))</f>
        <v/>
      </c>
      <c r="I102" s="12">
        <f>IF($A102="","",$B102*$H102)</f>
        <v/>
      </c>
      <c r="J102" s="12">
        <f>IF($A102="","",$I102-$D102)</f>
        <v/>
      </c>
      <c r="K102" s="19">
        <f>IF($A102="","",IFERROR($I102/$D102,0))</f>
        <v/>
      </c>
      <c r="L102" s="18">
        <f>IF($A102="","",IF($B102=0,"⚠ no cost row carries this line name",IF($F102&lt;0,"⚠ forecast over budget by "&amp;TEXT(-$F102,"#,##0"),IF(AND($H102&gt;0,$G102&gt;$H102+0.1),"⚠ "&amp;TEXT($G102,"0%")&amp;" of budget spent for "&amp;TEXT($H102,"0%")&amp;" of the work",IF($F102&gt;0,"forecast under budget by "&amp;TEXT($F102,"#,##0"),"on budget")))))</f>
        <v/>
      </c>
      <c r="M102" s="15">
        <f>IF($A102="","",IF(COUNTIF(Costs!$A$5:$A$204,$A102)=0,"⚠ nothing on the Costs tab matches",COUNTIF(Costs!$A$5:$A$204,$A102)&amp;" cost row(s) roll up here"))</f>
        <v/>
      </c>
    </row>
    <row r="103">
      <c r="A103" s="10" t="n"/>
      <c r="B103" s="12">
        <f>IF($A103="","",SUMIFS(Costs!$B$5:$B$204,Costs!$A$5:$A$204,$A103))</f>
        <v/>
      </c>
      <c r="C103" s="12">
        <f>IF($A103="","",SUMIFS(Costs!$C$5:$C$204,Costs!$A$5:$A$204,$A103))</f>
        <v/>
      </c>
      <c r="D103" s="12">
        <f>IF($A103="","",SUMIFS(Costs!$D$5:$D$204,Costs!$A$5:$A$204,$A103))</f>
        <v/>
      </c>
      <c r="E103" s="9">
        <f>IF($A103="","",SUMIFS(Costs!$E$5:$E$204,Costs!$A$5:$A$204,$A103))</f>
        <v/>
      </c>
      <c r="F103" s="9">
        <f>IF($A103="","",$B103-$E103)</f>
        <v/>
      </c>
      <c r="G103" s="14">
        <f>IF($A103="","",IFERROR(SUMIFS(Costs!$D$5:$D$204,Costs!$A$5:$A$204,$A103)/$B103,0))</f>
        <v/>
      </c>
      <c r="H103" s="14">
        <f>IF($A103="","",IFERROR(SUMPRODUCT((Costs!$A$5:$A$204=$A103)*Costs!$B$5:$B$204*Costs!$G$5:$G$204)/$B103,0))</f>
        <v/>
      </c>
      <c r="I103" s="12">
        <f>IF($A103="","",$B103*$H103)</f>
        <v/>
      </c>
      <c r="J103" s="12">
        <f>IF($A103="","",$I103-$D103)</f>
        <v/>
      </c>
      <c r="K103" s="19">
        <f>IF($A103="","",IFERROR($I103/$D103,0))</f>
        <v/>
      </c>
      <c r="L103" s="18">
        <f>IF($A103="","",IF($B103=0,"⚠ no cost row carries this line name",IF($F103&lt;0,"⚠ forecast over budget by "&amp;TEXT(-$F103,"#,##0"),IF(AND($H103&gt;0,$G103&gt;$H103+0.1),"⚠ "&amp;TEXT($G103,"0%")&amp;" of budget spent for "&amp;TEXT($H103,"0%")&amp;" of the work",IF($F103&gt;0,"forecast under budget by "&amp;TEXT($F103,"#,##0"),"on budget")))))</f>
        <v/>
      </c>
      <c r="M103" s="15">
        <f>IF($A103="","",IF(COUNTIF(Costs!$A$5:$A$204,$A103)=0,"⚠ nothing on the Costs tab matches",COUNTIF(Costs!$A$5:$A$204,$A103)&amp;" cost row(s) roll up here"))</f>
        <v/>
      </c>
    </row>
    <row r="104">
      <c r="A104" s="10" t="n"/>
      <c r="B104" s="12">
        <f>IF($A104="","",SUMIFS(Costs!$B$5:$B$204,Costs!$A$5:$A$204,$A104))</f>
        <v/>
      </c>
      <c r="C104" s="12">
        <f>IF($A104="","",SUMIFS(Costs!$C$5:$C$204,Costs!$A$5:$A$204,$A104))</f>
        <v/>
      </c>
      <c r="D104" s="12">
        <f>IF($A104="","",SUMIFS(Costs!$D$5:$D$204,Costs!$A$5:$A$204,$A104))</f>
        <v/>
      </c>
      <c r="E104" s="9">
        <f>IF($A104="","",SUMIFS(Costs!$E$5:$E$204,Costs!$A$5:$A$204,$A104))</f>
        <v/>
      </c>
      <c r="F104" s="9">
        <f>IF($A104="","",$B104-$E104)</f>
        <v/>
      </c>
      <c r="G104" s="14">
        <f>IF($A104="","",IFERROR(SUMIFS(Costs!$D$5:$D$204,Costs!$A$5:$A$204,$A104)/$B104,0))</f>
        <v/>
      </c>
      <c r="H104" s="14">
        <f>IF($A104="","",IFERROR(SUMPRODUCT((Costs!$A$5:$A$204=$A104)*Costs!$B$5:$B$204*Costs!$G$5:$G$204)/$B104,0))</f>
        <v/>
      </c>
      <c r="I104" s="12">
        <f>IF($A104="","",$B104*$H104)</f>
        <v/>
      </c>
      <c r="J104" s="12">
        <f>IF($A104="","",$I104-$D104)</f>
        <v/>
      </c>
      <c r="K104" s="19">
        <f>IF($A104="","",IFERROR($I104/$D104,0))</f>
        <v/>
      </c>
      <c r="L104" s="18">
        <f>IF($A104="","",IF($B104=0,"⚠ no cost row carries this line name",IF($F104&lt;0,"⚠ forecast over budget by "&amp;TEXT(-$F104,"#,##0"),IF(AND($H104&gt;0,$G104&gt;$H104+0.1),"⚠ "&amp;TEXT($G104,"0%")&amp;" of budget spent for "&amp;TEXT($H104,"0%")&amp;" of the work",IF($F104&gt;0,"forecast under budget by "&amp;TEXT($F104,"#,##0"),"on budget")))))</f>
        <v/>
      </c>
      <c r="M104" s="15">
        <f>IF($A104="","",IF(COUNTIF(Costs!$A$5:$A$204,$A104)=0,"⚠ nothing on the Costs tab matches",COUNTIF(Costs!$A$5:$A$204,$A104)&amp;" cost row(s) roll up here"))</f>
        <v/>
      </c>
    </row>
    <row r="106">
      <c r="A106" s="2" t="inlineStr">
        <is>
          <t>Cost performance index is earned value divided by actual cost. Below 1.00 the work done so far has cost more than it was budgeted to, and it very rarely recovers on its own.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2026-09-12T18:50:40Z</dcterms:created>
  <dcterms:modified xsi:type="dcterms:W3CDTF">2026-09-12T18:50:41Z</dcterms:modified>
</cp:coreProperties>
</file>