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History" sheetId="2" state="visible" r:id="rId2"/>
    <sheet name="Seasonal" sheetId="3" state="visible" r:id="rId3"/>
    <sheet name="Forecast" sheetId="4" state="visible" r:id="rId4"/>
    <sheet name="Accuracy" sheetId="5" state="visible" r:id="rId5"/>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sz val="10"/>
    </font>
    <font>
      <name val="Arial"/>
      <b val="1"/>
      <sz val="10"/>
    </font>
    <font>
      <name val="Arial"/>
      <b val="1"/>
      <color rgb="000000FF"/>
      <sz val="10"/>
    </font>
  </fonts>
  <fills count="4">
    <fill>
      <patternFill/>
    </fill>
    <fill>
      <patternFill patternType="gray125"/>
    </fill>
    <fill>
      <patternFill patternType="solid">
        <fgColor rgb="00217346"/>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5" fillId="0" borderId="0" applyAlignment="1" pivotButton="0" quotePrefix="0" xfId="0">
      <alignment vertical="top" wrapText="1"/>
    </xf>
    <xf numFmtId="0" fontId="7" fillId="3" borderId="0" pivotButton="0" quotePrefix="0" xfId="0"/>
    <xf numFmtId="0" fontId="3" fillId="2" borderId="1" applyAlignment="1" pivotButton="0" quotePrefix="0" xfId="0">
      <alignment horizontal="center" vertical="center" wrapText="1"/>
    </xf>
    <xf numFmtId="3" fontId="6" fillId="0" borderId="1" pivotButton="0" quotePrefix="0" xfId="0"/>
    <xf numFmtId="164" fontId="4" fillId="3" borderId="1" pivotButton="0" quotePrefix="0" xfId="0"/>
    <xf numFmtId="165" fontId="4" fillId="3" borderId="1" pivotButton="0" quotePrefix="0" xfId="0"/>
    <xf numFmtId="3" fontId="5" fillId="0" borderId="1" pivotButton="0" quotePrefix="0" xfId="0"/>
    <xf numFmtId="4" fontId="5" fillId="0" borderId="1" pivotButton="0" quotePrefix="0" xfId="0"/>
    <xf numFmtId="165" fontId="5" fillId="0" borderId="1" pivotButton="0" quotePrefix="0" xfId="0"/>
    <xf numFmtId="166" fontId="5" fillId="0" borderId="1" pivotButton="0" quotePrefix="0" xfId="0"/>
    <xf numFmtId="0" fontId="5" fillId="0" borderId="1" pivotButton="0" quotePrefix="0" xfId="0"/>
    <xf numFmtId="0" fontId="5" fillId="0" borderId="0" pivotButton="0" quotePrefix="0" xfId="0"/>
    <xf numFmtId="165" fontId="6" fillId="0" borderId="1" pivotButton="0" quotePrefix="0" xfId="0"/>
    <xf numFmtId="4" fontId="6" fillId="0" borderId="1" pivotButton="0" quotePrefix="0" xfId="0"/>
    <xf numFmtId="0" fontId="6" fillId="0" borderId="1" pivotButton="0" quotePrefix="0" xfId="0"/>
    <xf numFmtId="4" fontId="4" fillId="3" borderId="1" pivotButton="0" quotePrefix="0" xfId="0"/>
    <xf numFmtId="166" fontId="6"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104" customWidth="1" min="1" max="1"/>
  </cols>
  <sheetData>
    <row r="1">
      <c r="A1" s="1" t="inlineStr">
        <is>
          <t>Sales Forecasting Model</t>
        </is>
      </c>
    </row>
    <row r="2">
      <c r="A2" s="2" t="inlineStr">
        <is>
          <t>Free template from spreadsheet.partners — free for commercial use, no attribution needed.</t>
        </is>
      </c>
    </row>
    <row r="4">
      <c r="A4" s="3" t="inlineStr">
        <is>
          <t>What this workbook is for</t>
        </is>
      </c>
    </row>
    <row r="5">
      <c r="A5" s="4" t="inlineStr">
        <is>
          <t>A forecast is a claim about the future, and the only thing that makes it worth anything is that it can be checked afterwards. This file keeps the prediction and the outcome in the same row for every month that has passed, so accuracy is measured instead of argued about. The one rule: never overwrite a forecast with what actually happened. Type the actual in column E and leave columns B, C and D exactly as you committed to them.</t>
        </is>
      </c>
    </row>
    <row r="7">
      <c r="A7" s="3" t="inlineStr">
        <is>
          <t>Where you type</t>
        </is>
      </c>
    </row>
    <row r="8">
      <c r="A8" s="4" t="inlineStr">
        <is>
          <t>History: Month and Actual, columns A and B. Forecast: Month, Baseline, Seasonal and Actual — columns A, B, C and E. Nothing anywhere else. Seasonal and Accuracy are entirely calculated.</t>
        </is>
      </c>
    </row>
    <row r="10">
      <c r="A10" s="3" t="inlineStr">
        <is>
          <t>Order of work each month</t>
        </is>
      </c>
    </row>
    <row r="11">
      <c r="A11" s="4" t="inlineStr">
        <is>
          <t>1. Put last month's actual on History. 2. Look at Seasonal — the indices and the trend re-fit themselves. 3. On Forecast, fill in the actual for the month that just closed, in column E, next to the forecast you made for it. 4. Add a row for the next month: copy the model's numbers from columns J and K into B and C, or type your own. 5. Read Accuracy.</t>
        </is>
      </c>
    </row>
    <row r="13">
      <c r="A13" s="3" t="inlineStr">
        <is>
          <t>Months are dates, not text</t>
        </is>
      </c>
    </row>
    <row r="14">
      <c r="A14" s="4" t="inlineStr">
        <is>
          <t>Use the first of the month — 2026-05-01 for May 2026 — on both History and Forecast. The trend fit does arithmetic on those dates, so a text label like "May-26" breaks it silently, returning a slope of zero rather than an error.</t>
        </is>
      </c>
    </row>
    <row r="16">
      <c r="A16" s="3" t="inlineStr">
        <is>
          <t>How the baseline is built, and why it is not FORECAST.ETS</t>
        </is>
      </c>
    </row>
    <row r="17">
      <c r="A17" s="4" t="inlineStr">
        <is>
          <t>FORECAST.ETS does not exist in Google Sheets and is missing from some Excel 2016 builds, so the model here is the fallback the page describes: a straight line fitted to your history by least squares, multiplied by the seasonal index for that calendar month. Rows 22 to 32 of the Seasonal sheet show the whole fit — n, the four sums, slope, intercept, R squared — so nothing is hidden in a function you cannot inspect. On most business series this lands within a point or two of ETS. Where it will not is a series with a turning point in it, because a straight line cannot bend.</t>
        </is>
      </c>
    </row>
    <row r="19">
      <c r="A19" s="3" t="inlineStr">
        <is>
          <t>The seasonal index</t>
        </is>
      </c>
    </row>
    <row r="20">
      <c r="A20" s="4" t="inlineStr">
        <is>
          <t>For each calendar month: the average actual for that month across every year you have, divided by the average of the whole series — which is exactly the formula on the page. Column F normalises those twelve so they average to 1.000, because a part-year of history otherwise shifts every forecast up or down. A month with no history holds an index of 1.000 and says so in the Confidence column, and a month with one observation says that too: one January is last January, not a season.</t>
        </is>
      </c>
    </row>
    <row r="22">
      <c r="A22" s="3" t="inlineStr">
        <is>
          <t>How much history you need</t>
        </is>
      </c>
    </row>
    <row r="23">
      <c r="A23" s="4" t="inlineStr">
        <is>
          <t>Twenty-four months. Two full cycles is the minimum at which trend and season can be told apart; below that the model projects last year's noise forward with confidence. Cell J5 on History counts what you have and says which of the three cases you are in. The file is seeded with three months, which is far too few — they are there to show the format, not to be modelled.</t>
        </is>
      </c>
    </row>
    <row r="25">
      <c r="A25" s="3" t="inlineStr">
        <is>
          <t>Reading the Accuracy sheet</t>
        </is>
      </c>
    </row>
    <row r="26">
      <c r="A26" s="4" t="inlineStr">
        <is>
          <t>MAPE is the headline: under 10% is good for monthly revenue, 10-25% is usable, above 25% means the model is missing something you already know about. But read the bias line first. A forecast that is 4% out every month in the same direction is a broken assumption you can fix; one that is 4% out in random directions is noise you cannot. That is the worked example on the page — eleven of twelve months over-forecast, nobody noticing because 4.8% looked fine — and cell E7 checks for exactly that pattern.</t>
        </is>
      </c>
    </row>
    <row r="28">
      <c r="A28" s="3" t="inlineStr">
        <is>
          <t>The rolling windows</t>
        </is>
      </c>
    </row>
    <row r="29">
      <c r="A29" s="4" t="inlineStr">
        <is>
          <t>Last 3, last 6, last 12 closed months, alongside the whole history. A model that was good and has stopped being good shows up in the 3-month window months before it moves the lifetime average. When they diverge, re-fit: look at what changed in the business, not at the formula.</t>
        </is>
      </c>
    </row>
    <row r="31">
      <c r="A31" s="3" t="inlineStr">
        <is>
          <t>Columns J to N on the Forecast sheet</t>
        </is>
      </c>
    </row>
    <row r="32">
      <c r="A32" s="4" t="inlineStr">
        <is>
          <t>What the model would have said, kept beside what you said. Nothing forces you to use it — judgement about a signed deal or a lost customer beats any regression — but the comparison at the bottom of Accuracy tells you whether your overrides have been helping. If the model wins consistently over a year, stop overriding it. If you win, the model is missing an input you have.</t>
        </is>
      </c>
    </row>
    <row r="34">
      <c r="A34" s="3" t="inlineStr">
        <is>
          <t>Ranges</t>
        </is>
      </c>
    </row>
    <row r="35">
      <c r="A35" s="4" t="inlineStr">
        <is>
          <t>History and Forecast both cover rows 6 to 205 — about sixteen years of months. Insert rows inside that range rather than typing below row 205, and keep the months in ascending order: the YoY column and the three-month average read the twelve and two rows above, not a date.</t>
        </is>
      </c>
    </row>
    <row r="38">
      <c r="A38"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05"/>
  <sheetViews>
    <sheetView workbookViewId="0">
      <pane ySplit="5" topLeftCell="A6" activePane="bottomLeft" state="frozen"/>
      <selection pane="bottomLeft" activeCell="A1" sqref="A1"/>
    </sheetView>
  </sheetViews>
  <sheetFormatPr baseColWidth="8" defaultRowHeight="15"/>
  <cols>
    <col width="13" customWidth="1" min="1" max="1"/>
    <col width="15" customWidth="1" min="2" max="2"/>
    <col width="10" customWidth="1" min="3" max="3"/>
    <col width="14" customWidth="1" min="4" max="4"/>
    <col width="15" customWidth="1" min="5" max="5"/>
    <col width="16" customWidth="1" min="6" max="6"/>
    <col width="11" customWidth="1" min="7" max="7"/>
    <col width="20" customWidth="1" min="9" max="9"/>
    <col width="58" customWidth="1" min="10" max="10"/>
  </cols>
  <sheetData>
    <row r="1">
      <c r="A1" s="1" t="inlineStr">
        <is>
          <t>History</t>
        </is>
      </c>
    </row>
    <row r="2">
      <c r="A2" s="2" t="inlineStr">
        <is>
          <t>Actuals by month — the input to every model in this file. Type in A and B only; C to G are calculated.</t>
        </is>
      </c>
    </row>
    <row r="5">
      <c r="A5" s="6" t="inlineStr">
        <is>
          <t>Month</t>
        </is>
      </c>
      <c r="B5" s="6" t="inlineStr">
        <is>
          <t>Actual</t>
        </is>
      </c>
      <c r="C5" s="6" t="inlineStr">
        <is>
          <t>Month #</t>
        </is>
      </c>
      <c r="D5" s="6" t="inlineStr">
        <is>
          <t>Seasonal index</t>
        </is>
      </c>
      <c r="E5" s="6" t="inlineStr">
        <is>
          <t>Deseasonalised</t>
        </is>
      </c>
      <c r="F5" s="6" t="inlineStr">
        <is>
          <t>3-month average</t>
        </is>
      </c>
      <c r="G5" s="6" t="inlineStr">
        <is>
          <t>YoY %</t>
        </is>
      </c>
      <c r="I5" s="3" t="inlineStr">
        <is>
          <t>Months of history</t>
        </is>
      </c>
      <c r="J5" s="7">
        <f>COUNT(History!$B$6:$B$205)</f>
        <v/>
      </c>
    </row>
    <row r="6">
      <c r="A6" s="8" t="n">
        <v>46143</v>
      </c>
      <c r="B6" s="9" t="n">
        <v>441200</v>
      </c>
      <c r="C6" s="10">
        <f>IF($A6="","",MONTH($A6))</f>
        <v/>
      </c>
      <c r="D6" s="11">
        <f>IF($C6="","",IFERROR(INDEX(Seasonal!$F$6:$F$17,MATCH($C6,Seasonal!$A$6:$A$17,0)),1))</f>
        <v/>
      </c>
      <c r="E6" s="12">
        <f>IF(OR($A6="",$B6=""),"",IFERROR($B6/$D6,""))</f>
        <v/>
      </c>
      <c r="F6" s="12">
        <f>IF(OR($A6="",$B6="",COUNT($B4:$B6)&lt;3),"",AVERAGE($B4:$B6))</f>
        <v/>
      </c>
      <c r="G6" s="13">
        <f>""</f>
        <v/>
      </c>
      <c r="I6" s="3" t="inlineStr">
        <is>
          <t>Verdict</t>
        </is>
      </c>
      <c r="J6" s="14">
        <f>IF($J$5&gt;=24,"Enough — two full seasonal cycles",IF($J$5&gt;=12,"One cycle only: the index is a single observation per month","Under 12 months: the model cannot separate trend from season"))</f>
        <v/>
      </c>
    </row>
    <row r="7">
      <c r="A7" s="8" t="n">
        <v>46174</v>
      </c>
      <c r="B7" s="9" t="n">
        <v>398100</v>
      </c>
      <c r="C7" s="10">
        <f>IF($A7="","",MONTH($A7))</f>
        <v/>
      </c>
      <c r="D7" s="11">
        <f>IF($C7="","",IFERROR(INDEX(Seasonal!$F$6:$F$17,MATCH($C7,Seasonal!$A$6:$A$17,0)),1))</f>
        <v/>
      </c>
      <c r="E7" s="12">
        <f>IF(OR($A7="",$B7=""),"",IFERROR($B7/$D7,""))</f>
        <v/>
      </c>
      <c r="F7" s="12">
        <f>IF(OR($A7="",$B7="",COUNT($B5:$B7)&lt;3),"",AVERAGE($B5:$B7))</f>
        <v/>
      </c>
      <c r="G7" s="13">
        <f>""</f>
        <v/>
      </c>
    </row>
    <row r="8">
      <c r="A8" s="8" t="n">
        <v>46204</v>
      </c>
      <c r="B8" s="9" t="n">
        <v>372900</v>
      </c>
      <c r="C8" s="10">
        <f>IF($A8="","",MONTH($A8))</f>
        <v/>
      </c>
      <c r="D8" s="11">
        <f>IF($C8="","",IFERROR(INDEX(Seasonal!$F$6:$F$17,MATCH($C8,Seasonal!$A$6:$A$17,0)),1))</f>
        <v/>
      </c>
      <c r="E8" s="12">
        <f>IF(OR($A8="",$B8=""),"",IFERROR($B8/$D8,""))</f>
        <v/>
      </c>
      <c r="F8" s="12">
        <f>IF(OR($A8="",$B8="",COUNT($B6:$B8)&lt;3),"",AVERAGE($B6:$B8))</f>
        <v/>
      </c>
      <c r="G8" s="13">
        <f>""</f>
        <v/>
      </c>
    </row>
    <row r="9">
      <c r="A9" s="8" t="n"/>
      <c r="B9" s="9" t="n"/>
      <c r="C9" s="10">
        <f>IF($A9="","",MONTH($A9))</f>
        <v/>
      </c>
      <c r="D9" s="11">
        <f>IF($C9="","",IFERROR(INDEX(Seasonal!$F$6:$F$17,MATCH($C9,Seasonal!$A$6:$A$17,0)),1))</f>
        <v/>
      </c>
      <c r="E9" s="12">
        <f>IF(OR($A9="",$B9=""),"",IFERROR($B9/$D9,""))</f>
        <v/>
      </c>
      <c r="F9" s="12">
        <f>IF(OR($A9="",$B9="",COUNT($B7:$B9)&lt;3),"",AVERAGE($B7:$B9))</f>
        <v/>
      </c>
      <c r="G9" s="13">
        <f>""</f>
        <v/>
      </c>
    </row>
    <row r="10">
      <c r="A10" s="8" t="n"/>
      <c r="B10" s="9" t="n"/>
      <c r="C10" s="10">
        <f>IF($A10="","",MONTH($A10))</f>
        <v/>
      </c>
      <c r="D10" s="11">
        <f>IF($C10="","",IFERROR(INDEX(Seasonal!$F$6:$F$17,MATCH($C10,Seasonal!$A$6:$A$17,0)),1))</f>
        <v/>
      </c>
      <c r="E10" s="12">
        <f>IF(OR($A10="",$B10=""),"",IFERROR($B10/$D10,""))</f>
        <v/>
      </c>
      <c r="F10" s="12">
        <f>IF(OR($A10="",$B10="",COUNT($B8:$B10)&lt;3),"",AVERAGE($B8:$B10))</f>
        <v/>
      </c>
      <c r="G10" s="13">
        <f>""</f>
        <v/>
      </c>
    </row>
    <row r="11">
      <c r="A11" s="8" t="n"/>
      <c r="B11" s="9" t="n"/>
      <c r="C11" s="10">
        <f>IF($A11="","",MONTH($A11))</f>
        <v/>
      </c>
      <c r="D11" s="11">
        <f>IF($C11="","",IFERROR(INDEX(Seasonal!$F$6:$F$17,MATCH($C11,Seasonal!$A$6:$A$17,0)),1))</f>
        <v/>
      </c>
      <c r="E11" s="12">
        <f>IF(OR($A11="",$B11=""),"",IFERROR($B11/$D11,""))</f>
        <v/>
      </c>
      <c r="F11" s="12">
        <f>IF(OR($A11="",$B11="",COUNT($B9:$B11)&lt;3),"",AVERAGE($B9:$B11))</f>
        <v/>
      </c>
      <c r="G11" s="13">
        <f>""</f>
        <v/>
      </c>
    </row>
    <row r="12">
      <c r="A12" s="8" t="n"/>
      <c r="B12" s="9" t="n"/>
      <c r="C12" s="10">
        <f>IF($A12="","",MONTH($A12))</f>
        <v/>
      </c>
      <c r="D12" s="11">
        <f>IF($C12="","",IFERROR(INDEX(Seasonal!$F$6:$F$17,MATCH($C12,Seasonal!$A$6:$A$17,0)),1))</f>
        <v/>
      </c>
      <c r="E12" s="12">
        <f>IF(OR($A12="",$B12=""),"",IFERROR($B12/$D12,""))</f>
        <v/>
      </c>
      <c r="F12" s="12">
        <f>IF(OR($A12="",$B12="",COUNT($B10:$B12)&lt;3),"",AVERAGE($B10:$B12))</f>
        <v/>
      </c>
      <c r="G12" s="13">
        <f>""</f>
        <v/>
      </c>
    </row>
    <row r="13">
      <c r="A13" s="8" t="n"/>
      <c r="B13" s="9" t="n"/>
      <c r="C13" s="10">
        <f>IF($A13="","",MONTH($A13))</f>
        <v/>
      </c>
      <c r="D13" s="11">
        <f>IF($C13="","",IFERROR(INDEX(Seasonal!$F$6:$F$17,MATCH($C13,Seasonal!$A$6:$A$17,0)),1))</f>
        <v/>
      </c>
      <c r="E13" s="12">
        <f>IF(OR($A13="",$B13=""),"",IFERROR($B13/$D13,""))</f>
        <v/>
      </c>
      <c r="F13" s="12">
        <f>IF(OR($A13="",$B13="",COUNT($B11:$B13)&lt;3),"",AVERAGE($B11:$B13))</f>
        <v/>
      </c>
      <c r="G13" s="13">
        <f>""</f>
        <v/>
      </c>
    </row>
    <row r="14">
      <c r="A14" s="8" t="n"/>
      <c r="B14" s="9" t="n"/>
      <c r="C14" s="10">
        <f>IF($A14="","",MONTH($A14))</f>
        <v/>
      </c>
      <c r="D14" s="11">
        <f>IF($C14="","",IFERROR(INDEX(Seasonal!$F$6:$F$17,MATCH($C14,Seasonal!$A$6:$A$17,0)),1))</f>
        <v/>
      </c>
      <c r="E14" s="12">
        <f>IF(OR($A14="",$B14=""),"",IFERROR($B14/$D14,""))</f>
        <v/>
      </c>
      <c r="F14" s="12">
        <f>IF(OR($A14="",$B14="",COUNT($B12:$B14)&lt;3),"",AVERAGE($B12:$B14))</f>
        <v/>
      </c>
      <c r="G14" s="13">
        <f>""</f>
        <v/>
      </c>
    </row>
    <row r="15">
      <c r="A15" s="8" t="n"/>
      <c r="B15" s="9" t="n"/>
      <c r="C15" s="10">
        <f>IF($A15="","",MONTH($A15))</f>
        <v/>
      </c>
      <c r="D15" s="11">
        <f>IF($C15="","",IFERROR(INDEX(Seasonal!$F$6:$F$17,MATCH($C15,Seasonal!$A$6:$A$17,0)),1))</f>
        <v/>
      </c>
      <c r="E15" s="12">
        <f>IF(OR($A15="",$B15=""),"",IFERROR($B15/$D15,""))</f>
        <v/>
      </c>
      <c r="F15" s="12">
        <f>IF(OR($A15="",$B15="",COUNT($B13:$B15)&lt;3),"",AVERAGE($B13:$B15))</f>
        <v/>
      </c>
      <c r="G15" s="13">
        <f>""</f>
        <v/>
      </c>
    </row>
    <row r="16">
      <c r="A16" s="8" t="n"/>
      <c r="B16" s="9" t="n"/>
      <c r="C16" s="10">
        <f>IF($A16="","",MONTH($A16))</f>
        <v/>
      </c>
      <c r="D16" s="11">
        <f>IF($C16="","",IFERROR(INDEX(Seasonal!$F$6:$F$17,MATCH($C16,Seasonal!$A$6:$A$17,0)),1))</f>
        <v/>
      </c>
      <c r="E16" s="12">
        <f>IF(OR($A16="",$B16=""),"",IFERROR($B16/$D16,""))</f>
        <v/>
      </c>
      <c r="F16" s="12">
        <f>IF(OR($A16="",$B16="",COUNT($B14:$B16)&lt;3),"",AVERAGE($B14:$B16))</f>
        <v/>
      </c>
      <c r="G16" s="13">
        <f>""</f>
        <v/>
      </c>
    </row>
    <row r="17">
      <c r="A17" s="8" t="n"/>
      <c r="B17" s="9" t="n"/>
      <c r="C17" s="10">
        <f>IF($A17="","",MONTH($A17))</f>
        <v/>
      </c>
      <c r="D17" s="11">
        <f>IF($C17="","",IFERROR(INDEX(Seasonal!$F$6:$F$17,MATCH($C17,Seasonal!$A$6:$A$17,0)),1))</f>
        <v/>
      </c>
      <c r="E17" s="12">
        <f>IF(OR($A17="",$B17=""),"",IFERROR($B17/$D17,""))</f>
        <v/>
      </c>
      <c r="F17" s="12">
        <f>IF(OR($A17="",$B17="",COUNT($B15:$B17)&lt;3),"",AVERAGE($B15:$B17))</f>
        <v/>
      </c>
      <c r="G17" s="13">
        <f>""</f>
        <v/>
      </c>
    </row>
    <row r="18">
      <c r="A18" s="8" t="n"/>
      <c r="B18" s="9" t="n"/>
      <c r="C18" s="10">
        <f>IF($A18="","",MONTH($A18))</f>
        <v/>
      </c>
      <c r="D18" s="11">
        <f>IF($C18="","",IFERROR(INDEX(Seasonal!$F$6:$F$17,MATCH($C18,Seasonal!$A$6:$A$17,0)),1))</f>
        <v/>
      </c>
      <c r="E18" s="12">
        <f>IF(OR($A18="",$B18=""),"",IFERROR($B18/$D18,""))</f>
        <v/>
      </c>
      <c r="F18" s="12">
        <f>IF(OR($A18="",$B18="",COUNT($B16:$B18)&lt;3),"",AVERAGE($B16:$B18))</f>
        <v/>
      </c>
      <c r="G18" s="13">
        <f>IF(OR($A18="",$B18="",$B6=""),"",IFERROR(($B18-$B6)/$B6,""))</f>
        <v/>
      </c>
    </row>
    <row r="19">
      <c r="A19" s="8" t="n"/>
      <c r="B19" s="9" t="n"/>
      <c r="C19" s="10">
        <f>IF($A19="","",MONTH($A19))</f>
        <v/>
      </c>
      <c r="D19" s="11">
        <f>IF($C19="","",IFERROR(INDEX(Seasonal!$F$6:$F$17,MATCH($C19,Seasonal!$A$6:$A$17,0)),1))</f>
        <v/>
      </c>
      <c r="E19" s="12">
        <f>IF(OR($A19="",$B19=""),"",IFERROR($B19/$D19,""))</f>
        <v/>
      </c>
      <c r="F19" s="12">
        <f>IF(OR($A19="",$B19="",COUNT($B17:$B19)&lt;3),"",AVERAGE($B17:$B19))</f>
        <v/>
      </c>
      <c r="G19" s="13">
        <f>IF(OR($A19="",$B19="",$B7=""),"",IFERROR(($B19-$B7)/$B7,""))</f>
        <v/>
      </c>
    </row>
    <row r="20">
      <c r="A20" s="8" t="n"/>
      <c r="B20" s="9" t="n"/>
      <c r="C20" s="10">
        <f>IF($A20="","",MONTH($A20))</f>
        <v/>
      </c>
      <c r="D20" s="11">
        <f>IF($C20="","",IFERROR(INDEX(Seasonal!$F$6:$F$17,MATCH($C20,Seasonal!$A$6:$A$17,0)),1))</f>
        <v/>
      </c>
      <c r="E20" s="12">
        <f>IF(OR($A20="",$B20=""),"",IFERROR($B20/$D20,""))</f>
        <v/>
      </c>
      <c r="F20" s="12">
        <f>IF(OR($A20="",$B20="",COUNT($B18:$B20)&lt;3),"",AVERAGE($B18:$B20))</f>
        <v/>
      </c>
      <c r="G20" s="13">
        <f>IF(OR($A20="",$B20="",$B8=""),"",IFERROR(($B20-$B8)/$B8,""))</f>
        <v/>
      </c>
    </row>
    <row r="21">
      <c r="A21" s="8" t="n"/>
      <c r="B21" s="9" t="n"/>
      <c r="C21" s="10">
        <f>IF($A21="","",MONTH($A21))</f>
        <v/>
      </c>
      <c r="D21" s="11">
        <f>IF($C21="","",IFERROR(INDEX(Seasonal!$F$6:$F$17,MATCH($C21,Seasonal!$A$6:$A$17,0)),1))</f>
        <v/>
      </c>
      <c r="E21" s="12">
        <f>IF(OR($A21="",$B21=""),"",IFERROR($B21/$D21,""))</f>
        <v/>
      </c>
      <c r="F21" s="12">
        <f>IF(OR($A21="",$B21="",COUNT($B19:$B21)&lt;3),"",AVERAGE($B19:$B21))</f>
        <v/>
      </c>
      <c r="G21" s="13">
        <f>IF(OR($A21="",$B21="",$B9=""),"",IFERROR(($B21-$B9)/$B9,""))</f>
        <v/>
      </c>
    </row>
    <row r="22">
      <c r="A22" s="8" t="n"/>
      <c r="B22" s="9" t="n"/>
      <c r="C22" s="10">
        <f>IF($A22="","",MONTH($A22))</f>
        <v/>
      </c>
      <c r="D22" s="11">
        <f>IF($C22="","",IFERROR(INDEX(Seasonal!$F$6:$F$17,MATCH($C22,Seasonal!$A$6:$A$17,0)),1))</f>
        <v/>
      </c>
      <c r="E22" s="12">
        <f>IF(OR($A22="",$B22=""),"",IFERROR($B22/$D22,""))</f>
        <v/>
      </c>
      <c r="F22" s="12">
        <f>IF(OR($A22="",$B22="",COUNT($B20:$B22)&lt;3),"",AVERAGE($B20:$B22))</f>
        <v/>
      </c>
      <c r="G22" s="13">
        <f>IF(OR($A22="",$B22="",$B10=""),"",IFERROR(($B22-$B10)/$B10,""))</f>
        <v/>
      </c>
    </row>
    <row r="23">
      <c r="A23" s="8" t="n"/>
      <c r="B23" s="9" t="n"/>
      <c r="C23" s="10">
        <f>IF($A23="","",MONTH($A23))</f>
        <v/>
      </c>
      <c r="D23" s="11">
        <f>IF($C23="","",IFERROR(INDEX(Seasonal!$F$6:$F$17,MATCH($C23,Seasonal!$A$6:$A$17,0)),1))</f>
        <v/>
      </c>
      <c r="E23" s="12">
        <f>IF(OR($A23="",$B23=""),"",IFERROR($B23/$D23,""))</f>
        <v/>
      </c>
      <c r="F23" s="12">
        <f>IF(OR($A23="",$B23="",COUNT($B21:$B23)&lt;3),"",AVERAGE($B21:$B23))</f>
        <v/>
      </c>
      <c r="G23" s="13">
        <f>IF(OR($A23="",$B23="",$B11=""),"",IFERROR(($B23-$B11)/$B11,""))</f>
        <v/>
      </c>
    </row>
    <row r="24">
      <c r="A24" s="8" t="n"/>
      <c r="B24" s="9" t="n"/>
      <c r="C24" s="10">
        <f>IF($A24="","",MONTH($A24))</f>
        <v/>
      </c>
      <c r="D24" s="11">
        <f>IF($C24="","",IFERROR(INDEX(Seasonal!$F$6:$F$17,MATCH($C24,Seasonal!$A$6:$A$17,0)),1))</f>
        <v/>
      </c>
      <c r="E24" s="12">
        <f>IF(OR($A24="",$B24=""),"",IFERROR($B24/$D24,""))</f>
        <v/>
      </c>
      <c r="F24" s="12">
        <f>IF(OR($A24="",$B24="",COUNT($B22:$B24)&lt;3),"",AVERAGE($B22:$B24))</f>
        <v/>
      </c>
      <c r="G24" s="13">
        <f>IF(OR($A24="",$B24="",$B12=""),"",IFERROR(($B24-$B12)/$B12,""))</f>
        <v/>
      </c>
    </row>
    <row r="25">
      <c r="A25" s="8" t="n"/>
      <c r="B25" s="9" t="n"/>
      <c r="C25" s="10">
        <f>IF($A25="","",MONTH($A25))</f>
        <v/>
      </c>
      <c r="D25" s="11">
        <f>IF($C25="","",IFERROR(INDEX(Seasonal!$F$6:$F$17,MATCH($C25,Seasonal!$A$6:$A$17,0)),1))</f>
        <v/>
      </c>
      <c r="E25" s="12">
        <f>IF(OR($A25="",$B25=""),"",IFERROR($B25/$D25,""))</f>
        <v/>
      </c>
      <c r="F25" s="12">
        <f>IF(OR($A25="",$B25="",COUNT($B23:$B25)&lt;3),"",AVERAGE($B23:$B25))</f>
        <v/>
      </c>
      <c r="G25" s="13">
        <f>IF(OR($A25="",$B25="",$B13=""),"",IFERROR(($B25-$B13)/$B13,""))</f>
        <v/>
      </c>
    </row>
    <row r="26">
      <c r="A26" s="8" t="n"/>
      <c r="B26" s="9" t="n"/>
      <c r="C26" s="10">
        <f>IF($A26="","",MONTH($A26))</f>
        <v/>
      </c>
      <c r="D26" s="11">
        <f>IF($C26="","",IFERROR(INDEX(Seasonal!$F$6:$F$17,MATCH($C26,Seasonal!$A$6:$A$17,0)),1))</f>
        <v/>
      </c>
      <c r="E26" s="12">
        <f>IF(OR($A26="",$B26=""),"",IFERROR($B26/$D26,""))</f>
        <v/>
      </c>
      <c r="F26" s="12">
        <f>IF(OR($A26="",$B26="",COUNT($B24:$B26)&lt;3),"",AVERAGE($B24:$B26))</f>
        <v/>
      </c>
      <c r="G26" s="13">
        <f>IF(OR($A26="",$B26="",$B14=""),"",IFERROR(($B26-$B14)/$B14,""))</f>
        <v/>
      </c>
    </row>
    <row r="27">
      <c r="A27" s="8" t="n"/>
      <c r="B27" s="9" t="n"/>
      <c r="C27" s="10">
        <f>IF($A27="","",MONTH($A27))</f>
        <v/>
      </c>
      <c r="D27" s="11">
        <f>IF($C27="","",IFERROR(INDEX(Seasonal!$F$6:$F$17,MATCH($C27,Seasonal!$A$6:$A$17,0)),1))</f>
        <v/>
      </c>
      <c r="E27" s="12">
        <f>IF(OR($A27="",$B27=""),"",IFERROR($B27/$D27,""))</f>
        <v/>
      </c>
      <c r="F27" s="12">
        <f>IF(OR($A27="",$B27="",COUNT($B25:$B27)&lt;3),"",AVERAGE($B25:$B27))</f>
        <v/>
      </c>
      <c r="G27" s="13">
        <f>IF(OR($A27="",$B27="",$B15=""),"",IFERROR(($B27-$B15)/$B15,""))</f>
        <v/>
      </c>
    </row>
    <row r="28">
      <c r="A28" s="8" t="n"/>
      <c r="B28" s="9" t="n"/>
      <c r="C28" s="10">
        <f>IF($A28="","",MONTH($A28))</f>
        <v/>
      </c>
      <c r="D28" s="11">
        <f>IF($C28="","",IFERROR(INDEX(Seasonal!$F$6:$F$17,MATCH($C28,Seasonal!$A$6:$A$17,0)),1))</f>
        <v/>
      </c>
      <c r="E28" s="12">
        <f>IF(OR($A28="",$B28=""),"",IFERROR($B28/$D28,""))</f>
        <v/>
      </c>
      <c r="F28" s="12">
        <f>IF(OR($A28="",$B28="",COUNT($B26:$B28)&lt;3),"",AVERAGE($B26:$B28))</f>
        <v/>
      </c>
      <c r="G28" s="13">
        <f>IF(OR($A28="",$B28="",$B16=""),"",IFERROR(($B28-$B16)/$B16,""))</f>
        <v/>
      </c>
    </row>
    <row r="29">
      <c r="A29" s="8" t="n"/>
      <c r="B29" s="9" t="n"/>
      <c r="C29" s="10">
        <f>IF($A29="","",MONTH($A29))</f>
        <v/>
      </c>
      <c r="D29" s="11">
        <f>IF($C29="","",IFERROR(INDEX(Seasonal!$F$6:$F$17,MATCH($C29,Seasonal!$A$6:$A$17,0)),1))</f>
        <v/>
      </c>
      <c r="E29" s="12">
        <f>IF(OR($A29="",$B29=""),"",IFERROR($B29/$D29,""))</f>
        <v/>
      </c>
      <c r="F29" s="12">
        <f>IF(OR($A29="",$B29="",COUNT($B27:$B29)&lt;3),"",AVERAGE($B27:$B29))</f>
        <v/>
      </c>
      <c r="G29" s="13">
        <f>IF(OR($A29="",$B29="",$B17=""),"",IFERROR(($B29-$B17)/$B17,""))</f>
        <v/>
      </c>
    </row>
    <row r="30">
      <c r="A30" s="8" t="n"/>
      <c r="B30" s="9" t="n"/>
      <c r="C30" s="10">
        <f>IF($A30="","",MONTH($A30))</f>
        <v/>
      </c>
      <c r="D30" s="11">
        <f>IF($C30="","",IFERROR(INDEX(Seasonal!$F$6:$F$17,MATCH($C30,Seasonal!$A$6:$A$17,0)),1))</f>
        <v/>
      </c>
      <c r="E30" s="12">
        <f>IF(OR($A30="",$B30=""),"",IFERROR($B30/$D30,""))</f>
        <v/>
      </c>
      <c r="F30" s="12">
        <f>IF(OR($A30="",$B30="",COUNT($B28:$B30)&lt;3),"",AVERAGE($B28:$B30))</f>
        <v/>
      </c>
      <c r="G30" s="13">
        <f>IF(OR($A30="",$B30="",$B18=""),"",IFERROR(($B30-$B18)/$B18,""))</f>
        <v/>
      </c>
    </row>
    <row r="31">
      <c r="A31" s="8" t="n"/>
      <c r="B31" s="9" t="n"/>
      <c r="C31" s="10">
        <f>IF($A31="","",MONTH($A31))</f>
        <v/>
      </c>
      <c r="D31" s="11">
        <f>IF($C31="","",IFERROR(INDEX(Seasonal!$F$6:$F$17,MATCH($C31,Seasonal!$A$6:$A$17,0)),1))</f>
        <v/>
      </c>
      <c r="E31" s="12">
        <f>IF(OR($A31="",$B31=""),"",IFERROR($B31/$D31,""))</f>
        <v/>
      </c>
      <c r="F31" s="12">
        <f>IF(OR($A31="",$B31="",COUNT($B29:$B31)&lt;3),"",AVERAGE($B29:$B31))</f>
        <v/>
      </c>
      <c r="G31" s="13">
        <f>IF(OR($A31="",$B31="",$B19=""),"",IFERROR(($B31-$B19)/$B19,""))</f>
        <v/>
      </c>
    </row>
    <row r="32">
      <c r="A32" s="8" t="n"/>
      <c r="B32" s="9" t="n"/>
      <c r="C32" s="10">
        <f>IF($A32="","",MONTH($A32))</f>
        <v/>
      </c>
      <c r="D32" s="11">
        <f>IF($C32="","",IFERROR(INDEX(Seasonal!$F$6:$F$17,MATCH($C32,Seasonal!$A$6:$A$17,0)),1))</f>
        <v/>
      </c>
      <c r="E32" s="12">
        <f>IF(OR($A32="",$B32=""),"",IFERROR($B32/$D32,""))</f>
        <v/>
      </c>
      <c r="F32" s="12">
        <f>IF(OR($A32="",$B32="",COUNT($B30:$B32)&lt;3),"",AVERAGE($B30:$B32))</f>
        <v/>
      </c>
      <c r="G32" s="13">
        <f>IF(OR($A32="",$B32="",$B20=""),"",IFERROR(($B32-$B20)/$B20,""))</f>
        <v/>
      </c>
    </row>
    <row r="33">
      <c r="A33" s="8" t="n"/>
      <c r="B33" s="9" t="n"/>
      <c r="C33" s="10">
        <f>IF($A33="","",MONTH($A33))</f>
        <v/>
      </c>
      <c r="D33" s="11">
        <f>IF($C33="","",IFERROR(INDEX(Seasonal!$F$6:$F$17,MATCH($C33,Seasonal!$A$6:$A$17,0)),1))</f>
        <v/>
      </c>
      <c r="E33" s="12">
        <f>IF(OR($A33="",$B33=""),"",IFERROR($B33/$D33,""))</f>
        <v/>
      </c>
      <c r="F33" s="12">
        <f>IF(OR($A33="",$B33="",COUNT($B31:$B33)&lt;3),"",AVERAGE($B31:$B33))</f>
        <v/>
      </c>
      <c r="G33" s="13">
        <f>IF(OR($A33="",$B33="",$B21=""),"",IFERROR(($B33-$B21)/$B21,""))</f>
        <v/>
      </c>
    </row>
    <row r="34">
      <c r="A34" s="8" t="n"/>
      <c r="B34" s="9" t="n"/>
      <c r="C34" s="10">
        <f>IF($A34="","",MONTH($A34))</f>
        <v/>
      </c>
      <c r="D34" s="11">
        <f>IF($C34="","",IFERROR(INDEX(Seasonal!$F$6:$F$17,MATCH($C34,Seasonal!$A$6:$A$17,0)),1))</f>
        <v/>
      </c>
      <c r="E34" s="12">
        <f>IF(OR($A34="",$B34=""),"",IFERROR($B34/$D34,""))</f>
        <v/>
      </c>
      <c r="F34" s="12">
        <f>IF(OR($A34="",$B34="",COUNT($B32:$B34)&lt;3),"",AVERAGE($B32:$B34))</f>
        <v/>
      </c>
      <c r="G34" s="13">
        <f>IF(OR($A34="",$B34="",$B22=""),"",IFERROR(($B34-$B22)/$B22,""))</f>
        <v/>
      </c>
    </row>
    <row r="35">
      <c r="A35" s="8" t="n"/>
      <c r="B35" s="9" t="n"/>
      <c r="C35" s="10">
        <f>IF($A35="","",MONTH($A35))</f>
        <v/>
      </c>
      <c r="D35" s="11">
        <f>IF($C35="","",IFERROR(INDEX(Seasonal!$F$6:$F$17,MATCH($C35,Seasonal!$A$6:$A$17,0)),1))</f>
        <v/>
      </c>
      <c r="E35" s="12">
        <f>IF(OR($A35="",$B35=""),"",IFERROR($B35/$D35,""))</f>
        <v/>
      </c>
      <c r="F35" s="12">
        <f>IF(OR($A35="",$B35="",COUNT($B33:$B35)&lt;3),"",AVERAGE($B33:$B35))</f>
        <v/>
      </c>
      <c r="G35" s="13">
        <f>IF(OR($A35="",$B35="",$B23=""),"",IFERROR(($B35-$B23)/$B23,""))</f>
        <v/>
      </c>
    </row>
    <row r="36">
      <c r="A36" s="8" t="n"/>
      <c r="B36" s="9" t="n"/>
      <c r="C36" s="10">
        <f>IF($A36="","",MONTH($A36))</f>
        <v/>
      </c>
      <c r="D36" s="11">
        <f>IF($C36="","",IFERROR(INDEX(Seasonal!$F$6:$F$17,MATCH($C36,Seasonal!$A$6:$A$17,0)),1))</f>
        <v/>
      </c>
      <c r="E36" s="12">
        <f>IF(OR($A36="",$B36=""),"",IFERROR($B36/$D36,""))</f>
        <v/>
      </c>
      <c r="F36" s="12">
        <f>IF(OR($A36="",$B36="",COUNT($B34:$B36)&lt;3),"",AVERAGE($B34:$B36))</f>
        <v/>
      </c>
      <c r="G36" s="13">
        <f>IF(OR($A36="",$B36="",$B24=""),"",IFERROR(($B36-$B24)/$B24,""))</f>
        <v/>
      </c>
    </row>
    <row r="37">
      <c r="A37" s="8" t="n"/>
      <c r="B37" s="9" t="n"/>
      <c r="C37" s="10">
        <f>IF($A37="","",MONTH($A37))</f>
        <v/>
      </c>
      <c r="D37" s="11">
        <f>IF($C37="","",IFERROR(INDEX(Seasonal!$F$6:$F$17,MATCH($C37,Seasonal!$A$6:$A$17,0)),1))</f>
        <v/>
      </c>
      <c r="E37" s="12">
        <f>IF(OR($A37="",$B37=""),"",IFERROR($B37/$D37,""))</f>
        <v/>
      </c>
      <c r="F37" s="12">
        <f>IF(OR($A37="",$B37="",COUNT($B35:$B37)&lt;3),"",AVERAGE($B35:$B37))</f>
        <v/>
      </c>
      <c r="G37" s="13">
        <f>IF(OR($A37="",$B37="",$B25=""),"",IFERROR(($B37-$B25)/$B25,""))</f>
        <v/>
      </c>
    </row>
    <row r="38">
      <c r="A38" s="8" t="n"/>
      <c r="B38" s="9" t="n"/>
      <c r="C38" s="10">
        <f>IF($A38="","",MONTH($A38))</f>
        <v/>
      </c>
      <c r="D38" s="11">
        <f>IF($C38="","",IFERROR(INDEX(Seasonal!$F$6:$F$17,MATCH($C38,Seasonal!$A$6:$A$17,0)),1))</f>
        <v/>
      </c>
      <c r="E38" s="12">
        <f>IF(OR($A38="",$B38=""),"",IFERROR($B38/$D38,""))</f>
        <v/>
      </c>
      <c r="F38" s="12">
        <f>IF(OR($A38="",$B38="",COUNT($B36:$B38)&lt;3),"",AVERAGE($B36:$B38))</f>
        <v/>
      </c>
      <c r="G38" s="13">
        <f>IF(OR($A38="",$B38="",$B26=""),"",IFERROR(($B38-$B26)/$B26,""))</f>
        <v/>
      </c>
    </row>
    <row r="39">
      <c r="A39" s="8" t="n"/>
      <c r="B39" s="9" t="n"/>
      <c r="C39" s="10">
        <f>IF($A39="","",MONTH($A39))</f>
        <v/>
      </c>
      <c r="D39" s="11">
        <f>IF($C39="","",IFERROR(INDEX(Seasonal!$F$6:$F$17,MATCH($C39,Seasonal!$A$6:$A$17,0)),1))</f>
        <v/>
      </c>
      <c r="E39" s="12">
        <f>IF(OR($A39="",$B39=""),"",IFERROR($B39/$D39,""))</f>
        <v/>
      </c>
      <c r="F39" s="12">
        <f>IF(OR($A39="",$B39="",COUNT($B37:$B39)&lt;3),"",AVERAGE($B37:$B39))</f>
        <v/>
      </c>
      <c r="G39" s="13">
        <f>IF(OR($A39="",$B39="",$B27=""),"",IFERROR(($B39-$B27)/$B27,""))</f>
        <v/>
      </c>
    </row>
    <row r="40">
      <c r="A40" s="8" t="n"/>
      <c r="B40" s="9" t="n"/>
      <c r="C40" s="10">
        <f>IF($A40="","",MONTH($A40))</f>
        <v/>
      </c>
      <c r="D40" s="11">
        <f>IF($C40="","",IFERROR(INDEX(Seasonal!$F$6:$F$17,MATCH($C40,Seasonal!$A$6:$A$17,0)),1))</f>
        <v/>
      </c>
      <c r="E40" s="12">
        <f>IF(OR($A40="",$B40=""),"",IFERROR($B40/$D40,""))</f>
        <v/>
      </c>
      <c r="F40" s="12">
        <f>IF(OR($A40="",$B40="",COUNT($B38:$B40)&lt;3),"",AVERAGE($B38:$B40))</f>
        <v/>
      </c>
      <c r="G40" s="13">
        <f>IF(OR($A40="",$B40="",$B28=""),"",IFERROR(($B40-$B28)/$B28,""))</f>
        <v/>
      </c>
    </row>
    <row r="41">
      <c r="A41" s="8" t="n"/>
      <c r="B41" s="9" t="n"/>
      <c r="C41" s="10">
        <f>IF($A41="","",MONTH($A41))</f>
        <v/>
      </c>
      <c r="D41" s="11">
        <f>IF($C41="","",IFERROR(INDEX(Seasonal!$F$6:$F$17,MATCH($C41,Seasonal!$A$6:$A$17,0)),1))</f>
        <v/>
      </c>
      <c r="E41" s="12">
        <f>IF(OR($A41="",$B41=""),"",IFERROR($B41/$D41,""))</f>
        <v/>
      </c>
      <c r="F41" s="12">
        <f>IF(OR($A41="",$B41="",COUNT($B39:$B41)&lt;3),"",AVERAGE($B39:$B41))</f>
        <v/>
      </c>
      <c r="G41" s="13">
        <f>IF(OR($A41="",$B41="",$B29=""),"",IFERROR(($B41-$B29)/$B29,""))</f>
        <v/>
      </c>
    </row>
    <row r="42">
      <c r="A42" s="8" t="n"/>
      <c r="B42" s="9" t="n"/>
      <c r="C42" s="10">
        <f>IF($A42="","",MONTH($A42))</f>
        <v/>
      </c>
      <c r="D42" s="11">
        <f>IF($C42="","",IFERROR(INDEX(Seasonal!$F$6:$F$17,MATCH($C42,Seasonal!$A$6:$A$17,0)),1))</f>
        <v/>
      </c>
      <c r="E42" s="12">
        <f>IF(OR($A42="",$B42=""),"",IFERROR($B42/$D42,""))</f>
        <v/>
      </c>
      <c r="F42" s="12">
        <f>IF(OR($A42="",$B42="",COUNT($B40:$B42)&lt;3),"",AVERAGE($B40:$B42))</f>
        <v/>
      </c>
      <c r="G42" s="13">
        <f>IF(OR($A42="",$B42="",$B30=""),"",IFERROR(($B42-$B30)/$B30,""))</f>
        <v/>
      </c>
    </row>
    <row r="43">
      <c r="A43" s="8" t="n"/>
      <c r="B43" s="9" t="n"/>
      <c r="C43" s="10">
        <f>IF($A43="","",MONTH($A43))</f>
        <v/>
      </c>
      <c r="D43" s="11">
        <f>IF($C43="","",IFERROR(INDEX(Seasonal!$F$6:$F$17,MATCH($C43,Seasonal!$A$6:$A$17,0)),1))</f>
        <v/>
      </c>
      <c r="E43" s="12">
        <f>IF(OR($A43="",$B43=""),"",IFERROR($B43/$D43,""))</f>
        <v/>
      </c>
      <c r="F43" s="12">
        <f>IF(OR($A43="",$B43="",COUNT($B41:$B43)&lt;3),"",AVERAGE($B41:$B43))</f>
        <v/>
      </c>
      <c r="G43" s="13">
        <f>IF(OR($A43="",$B43="",$B31=""),"",IFERROR(($B43-$B31)/$B31,""))</f>
        <v/>
      </c>
    </row>
    <row r="44">
      <c r="A44" s="8" t="n"/>
      <c r="B44" s="9" t="n"/>
      <c r="C44" s="10">
        <f>IF($A44="","",MONTH($A44))</f>
        <v/>
      </c>
      <c r="D44" s="11">
        <f>IF($C44="","",IFERROR(INDEX(Seasonal!$F$6:$F$17,MATCH($C44,Seasonal!$A$6:$A$17,0)),1))</f>
        <v/>
      </c>
      <c r="E44" s="12">
        <f>IF(OR($A44="",$B44=""),"",IFERROR($B44/$D44,""))</f>
        <v/>
      </c>
      <c r="F44" s="12">
        <f>IF(OR($A44="",$B44="",COUNT($B42:$B44)&lt;3),"",AVERAGE($B42:$B44))</f>
        <v/>
      </c>
      <c r="G44" s="13">
        <f>IF(OR($A44="",$B44="",$B32=""),"",IFERROR(($B44-$B32)/$B32,""))</f>
        <v/>
      </c>
    </row>
    <row r="45">
      <c r="A45" s="8" t="n"/>
      <c r="B45" s="9" t="n"/>
      <c r="C45" s="10">
        <f>IF($A45="","",MONTH($A45))</f>
        <v/>
      </c>
      <c r="D45" s="11">
        <f>IF($C45="","",IFERROR(INDEX(Seasonal!$F$6:$F$17,MATCH($C45,Seasonal!$A$6:$A$17,0)),1))</f>
        <v/>
      </c>
      <c r="E45" s="12">
        <f>IF(OR($A45="",$B45=""),"",IFERROR($B45/$D45,""))</f>
        <v/>
      </c>
      <c r="F45" s="12">
        <f>IF(OR($A45="",$B45="",COUNT($B43:$B45)&lt;3),"",AVERAGE($B43:$B45))</f>
        <v/>
      </c>
      <c r="G45" s="13">
        <f>IF(OR($A45="",$B45="",$B33=""),"",IFERROR(($B45-$B33)/$B33,""))</f>
        <v/>
      </c>
    </row>
    <row r="46">
      <c r="A46" s="8" t="n"/>
      <c r="B46" s="9" t="n"/>
      <c r="C46" s="10">
        <f>IF($A46="","",MONTH($A46))</f>
        <v/>
      </c>
      <c r="D46" s="11">
        <f>IF($C46="","",IFERROR(INDEX(Seasonal!$F$6:$F$17,MATCH($C46,Seasonal!$A$6:$A$17,0)),1))</f>
        <v/>
      </c>
      <c r="E46" s="12">
        <f>IF(OR($A46="",$B46=""),"",IFERROR($B46/$D46,""))</f>
        <v/>
      </c>
      <c r="F46" s="12">
        <f>IF(OR($A46="",$B46="",COUNT($B44:$B46)&lt;3),"",AVERAGE($B44:$B46))</f>
        <v/>
      </c>
      <c r="G46" s="13">
        <f>IF(OR($A46="",$B46="",$B34=""),"",IFERROR(($B46-$B34)/$B34,""))</f>
        <v/>
      </c>
    </row>
    <row r="47">
      <c r="A47" s="8" t="n"/>
      <c r="B47" s="9" t="n"/>
      <c r="C47" s="10">
        <f>IF($A47="","",MONTH($A47))</f>
        <v/>
      </c>
      <c r="D47" s="11">
        <f>IF($C47="","",IFERROR(INDEX(Seasonal!$F$6:$F$17,MATCH($C47,Seasonal!$A$6:$A$17,0)),1))</f>
        <v/>
      </c>
      <c r="E47" s="12">
        <f>IF(OR($A47="",$B47=""),"",IFERROR($B47/$D47,""))</f>
        <v/>
      </c>
      <c r="F47" s="12">
        <f>IF(OR($A47="",$B47="",COUNT($B45:$B47)&lt;3),"",AVERAGE($B45:$B47))</f>
        <v/>
      </c>
      <c r="G47" s="13">
        <f>IF(OR($A47="",$B47="",$B35=""),"",IFERROR(($B47-$B35)/$B35,""))</f>
        <v/>
      </c>
    </row>
    <row r="48">
      <c r="A48" s="8" t="n"/>
      <c r="B48" s="9" t="n"/>
      <c r="C48" s="10">
        <f>IF($A48="","",MONTH($A48))</f>
        <v/>
      </c>
      <c r="D48" s="11">
        <f>IF($C48="","",IFERROR(INDEX(Seasonal!$F$6:$F$17,MATCH($C48,Seasonal!$A$6:$A$17,0)),1))</f>
        <v/>
      </c>
      <c r="E48" s="12">
        <f>IF(OR($A48="",$B48=""),"",IFERROR($B48/$D48,""))</f>
        <v/>
      </c>
      <c r="F48" s="12">
        <f>IF(OR($A48="",$B48="",COUNT($B46:$B48)&lt;3),"",AVERAGE($B46:$B48))</f>
        <v/>
      </c>
      <c r="G48" s="13">
        <f>IF(OR($A48="",$B48="",$B36=""),"",IFERROR(($B48-$B36)/$B36,""))</f>
        <v/>
      </c>
    </row>
    <row r="49">
      <c r="A49" s="8" t="n"/>
      <c r="B49" s="9" t="n"/>
      <c r="C49" s="10">
        <f>IF($A49="","",MONTH($A49))</f>
        <v/>
      </c>
      <c r="D49" s="11">
        <f>IF($C49="","",IFERROR(INDEX(Seasonal!$F$6:$F$17,MATCH($C49,Seasonal!$A$6:$A$17,0)),1))</f>
        <v/>
      </c>
      <c r="E49" s="12">
        <f>IF(OR($A49="",$B49=""),"",IFERROR($B49/$D49,""))</f>
        <v/>
      </c>
      <c r="F49" s="12">
        <f>IF(OR($A49="",$B49="",COUNT($B47:$B49)&lt;3),"",AVERAGE($B47:$B49))</f>
        <v/>
      </c>
      <c r="G49" s="13">
        <f>IF(OR($A49="",$B49="",$B37=""),"",IFERROR(($B49-$B37)/$B37,""))</f>
        <v/>
      </c>
    </row>
    <row r="50">
      <c r="A50" s="8" t="n"/>
      <c r="B50" s="9" t="n"/>
      <c r="C50" s="10">
        <f>IF($A50="","",MONTH($A50))</f>
        <v/>
      </c>
      <c r="D50" s="11">
        <f>IF($C50="","",IFERROR(INDEX(Seasonal!$F$6:$F$17,MATCH($C50,Seasonal!$A$6:$A$17,0)),1))</f>
        <v/>
      </c>
      <c r="E50" s="12">
        <f>IF(OR($A50="",$B50=""),"",IFERROR($B50/$D50,""))</f>
        <v/>
      </c>
      <c r="F50" s="12">
        <f>IF(OR($A50="",$B50="",COUNT($B48:$B50)&lt;3),"",AVERAGE($B48:$B50))</f>
        <v/>
      </c>
      <c r="G50" s="13">
        <f>IF(OR($A50="",$B50="",$B38=""),"",IFERROR(($B50-$B38)/$B38,""))</f>
        <v/>
      </c>
    </row>
    <row r="51">
      <c r="A51" s="8" t="n"/>
      <c r="B51" s="9" t="n"/>
      <c r="C51" s="10">
        <f>IF($A51="","",MONTH($A51))</f>
        <v/>
      </c>
      <c r="D51" s="11">
        <f>IF($C51="","",IFERROR(INDEX(Seasonal!$F$6:$F$17,MATCH($C51,Seasonal!$A$6:$A$17,0)),1))</f>
        <v/>
      </c>
      <c r="E51" s="12">
        <f>IF(OR($A51="",$B51=""),"",IFERROR($B51/$D51,""))</f>
        <v/>
      </c>
      <c r="F51" s="12">
        <f>IF(OR($A51="",$B51="",COUNT($B49:$B51)&lt;3),"",AVERAGE($B49:$B51))</f>
        <v/>
      </c>
      <c r="G51" s="13">
        <f>IF(OR($A51="",$B51="",$B39=""),"",IFERROR(($B51-$B39)/$B39,""))</f>
        <v/>
      </c>
    </row>
    <row r="52">
      <c r="A52" s="8" t="n"/>
      <c r="B52" s="9" t="n"/>
      <c r="C52" s="10">
        <f>IF($A52="","",MONTH($A52))</f>
        <v/>
      </c>
      <c r="D52" s="11">
        <f>IF($C52="","",IFERROR(INDEX(Seasonal!$F$6:$F$17,MATCH($C52,Seasonal!$A$6:$A$17,0)),1))</f>
        <v/>
      </c>
      <c r="E52" s="12">
        <f>IF(OR($A52="",$B52=""),"",IFERROR($B52/$D52,""))</f>
        <v/>
      </c>
      <c r="F52" s="12">
        <f>IF(OR($A52="",$B52="",COUNT($B50:$B52)&lt;3),"",AVERAGE($B50:$B52))</f>
        <v/>
      </c>
      <c r="G52" s="13">
        <f>IF(OR($A52="",$B52="",$B40=""),"",IFERROR(($B52-$B40)/$B40,""))</f>
        <v/>
      </c>
    </row>
    <row r="53">
      <c r="A53" s="8" t="n"/>
      <c r="B53" s="9" t="n"/>
      <c r="C53" s="10">
        <f>IF($A53="","",MONTH($A53))</f>
        <v/>
      </c>
      <c r="D53" s="11">
        <f>IF($C53="","",IFERROR(INDEX(Seasonal!$F$6:$F$17,MATCH($C53,Seasonal!$A$6:$A$17,0)),1))</f>
        <v/>
      </c>
      <c r="E53" s="12">
        <f>IF(OR($A53="",$B53=""),"",IFERROR($B53/$D53,""))</f>
        <v/>
      </c>
      <c r="F53" s="12">
        <f>IF(OR($A53="",$B53="",COUNT($B51:$B53)&lt;3),"",AVERAGE($B51:$B53))</f>
        <v/>
      </c>
      <c r="G53" s="13">
        <f>IF(OR($A53="",$B53="",$B41=""),"",IFERROR(($B53-$B41)/$B41,""))</f>
        <v/>
      </c>
    </row>
    <row r="54">
      <c r="A54" s="8" t="n"/>
      <c r="B54" s="9" t="n"/>
      <c r="C54" s="10">
        <f>IF($A54="","",MONTH($A54))</f>
        <v/>
      </c>
      <c r="D54" s="11">
        <f>IF($C54="","",IFERROR(INDEX(Seasonal!$F$6:$F$17,MATCH($C54,Seasonal!$A$6:$A$17,0)),1))</f>
        <v/>
      </c>
      <c r="E54" s="12">
        <f>IF(OR($A54="",$B54=""),"",IFERROR($B54/$D54,""))</f>
        <v/>
      </c>
      <c r="F54" s="12">
        <f>IF(OR($A54="",$B54="",COUNT($B52:$B54)&lt;3),"",AVERAGE($B52:$B54))</f>
        <v/>
      </c>
      <c r="G54" s="13">
        <f>IF(OR($A54="",$B54="",$B42=""),"",IFERROR(($B54-$B42)/$B42,""))</f>
        <v/>
      </c>
    </row>
    <row r="55">
      <c r="A55" s="8" t="n"/>
      <c r="B55" s="9" t="n"/>
      <c r="C55" s="10">
        <f>IF($A55="","",MONTH($A55))</f>
        <v/>
      </c>
      <c r="D55" s="11">
        <f>IF($C55="","",IFERROR(INDEX(Seasonal!$F$6:$F$17,MATCH($C55,Seasonal!$A$6:$A$17,0)),1))</f>
        <v/>
      </c>
      <c r="E55" s="12">
        <f>IF(OR($A55="",$B55=""),"",IFERROR($B55/$D55,""))</f>
        <v/>
      </c>
      <c r="F55" s="12">
        <f>IF(OR($A55="",$B55="",COUNT($B53:$B55)&lt;3),"",AVERAGE($B53:$B55))</f>
        <v/>
      </c>
      <c r="G55" s="13">
        <f>IF(OR($A55="",$B55="",$B43=""),"",IFERROR(($B55-$B43)/$B43,""))</f>
        <v/>
      </c>
    </row>
    <row r="56">
      <c r="A56" s="8" t="n"/>
      <c r="B56" s="9" t="n"/>
      <c r="C56" s="10">
        <f>IF($A56="","",MONTH($A56))</f>
        <v/>
      </c>
      <c r="D56" s="11">
        <f>IF($C56="","",IFERROR(INDEX(Seasonal!$F$6:$F$17,MATCH($C56,Seasonal!$A$6:$A$17,0)),1))</f>
        <v/>
      </c>
      <c r="E56" s="12">
        <f>IF(OR($A56="",$B56=""),"",IFERROR($B56/$D56,""))</f>
        <v/>
      </c>
      <c r="F56" s="12">
        <f>IF(OR($A56="",$B56="",COUNT($B54:$B56)&lt;3),"",AVERAGE($B54:$B56))</f>
        <v/>
      </c>
      <c r="G56" s="13">
        <f>IF(OR($A56="",$B56="",$B44=""),"",IFERROR(($B56-$B44)/$B44,""))</f>
        <v/>
      </c>
    </row>
    <row r="57">
      <c r="A57" s="8" t="n"/>
      <c r="B57" s="9" t="n"/>
      <c r="C57" s="10">
        <f>IF($A57="","",MONTH($A57))</f>
        <v/>
      </c>
      <c r="D57" s="11">
        <f>IF($C57="","",IFERROR(INDEX(Seasonal!$F$6:$F$17,MATCH($C57,Seasonal!$A$6:$A$17,0)),1))</f>
        <v/>
      </c>
      <c r="E57" s="12">
        <f>IF(OR($A57="",$B57=""),"",IFERROR($B57/$D57,""))</f>
        <v/>
      </c>
      <c r="F57" s="12">
        <f>IF(OR($A57="",$B57="",COUNT($B55:$B57)&lt;3),"",AVERAGE($B55:$B57))</f>
        <v/>
      </c>
      <c r="G57" s="13">
        <f>IF(OR($A57="",$B57="",$B45=""),"",IFERROR(($B57-$B45)/$B45,""))</f>
        <v/>
      </c>
    </row>
    <row r="58">
      <c r="A58" s="8" t="n"/>
      <c r="B58" s="9" t="n"/>
      <c r="C58" s="10">
        <f>IF($A58="","",MONTH($A58))</f>
        <v/>
      </c>
      <c r="D58" s="11">
        <f>IF($C58="","",IFERROR(INDEX(Seasonal!$F$6:$F$17,MATCH($C58,Seasonal!$A$6:$A$17,0)),1))</f>
        <v/>
      </c>
      <c r="E58" s="12">
        <f>IF(OR($A58="",$B58=""),"",IFERROR($B58/$D58,""))</f>
        <v/>
      </c>
      <c r="F58" s="12">
        <f>IF(OR($A58="",$B58="",COUNT($B56:$B58)&lt;3),"",AVERAGE($B56:$B58))</f>
        <v/>
      </c>
      <c r="G58" s="13">
        <f>IF(OR($A58="",$B58="",$B46=""),"",IFERROR(($B58-$B46)/$B46,""))</f>
        <v/>
      </c>
    </row>
    <row r="59">
      <c r="A59" s="8" t="n"/>
      <c r="B59" s="9" t="n"/>
      <c r="C59" s="10">
        <f>IF($A59="","",MONTH($A59))</f>
        <v/>
      </c>
      <c r="D59" s="11">
        <f>IF($C59="","",IFERROR(INDEX(Seasonal!$F$6:$F$17,MATCH($C59,Seasonal!$A$6:$A$17,0)),1))</f>
        <v/>
      </c>
      <c r="E59" s="12">
        <f>IF(OR($A59="",$B59=""),"",IFERROR($B59/$D59,""))</f>
        <v/>
      </c>
      <c r="F59" s="12">
        <f>IF(OR($A59="",$B59="",COUNT($B57:$B59)&lt;3),"",AVERAGE($B57:$B59))</f>
        <v/>
      </c>
      <c r="G59" s="13">
        <f>IF(OR($A59="",$B59="",$B47=""),"",IFERROR(($B59-$B47)/$B47,""))</f>
        <v/>
      </c>
    </row>
    <row r="60">
      <c r="A60" s="8" t="n"/>
      <c r="B60" s="9" t="n"/>
      <c r="C60" s="10">
        <f>IF($A60="","",MONTH($A60))</f>
        <v/>
      </c>
      <c r="D60" s="11">
        <f>IF($C60="","",IFERROR(INDEX(Seasonal!$F$6:$F$17,MATCH($C60,Seasonal!$A$6:$A$17,0)),1))</f>
        <v/>
      </c>
      <c r="E60" s="12">
        <f>IF(OR($A60="",$B60=""),"",IFERROR($B60/$D60,""))</f>
        <v/>
      </c>
      <c r="F60" s="12">
        <f>IF(OR($A60="",$B60="",COUNT($B58:$B60)&lt;3),"",AVERAGE($B58:$B60))</f>
        <v/>
      </c>
      <c r="G60" s="13">
        <f>IF(OR($A60="",$B60="",$B48=""),"",IFERROR(($B60-$B48)/$B48,""))</f>
        <v/>
      </c>
    </row>
    <row r="61">
      <c r="A61" s="8" t="n"/>
      <c r="B61" s="9" t="n"/>
      <c r="C61" s="10">
        <f>IF($A61="","",MONTH($A61))</f>
        <v/>
      </c>
      <c r="D61" s="11">
        <f>IF($C61="","",IFERROR(INDEX(Seasonal!$F$6:$F$17,MATCH($C61,Seasonal!$A$6:$A$17,0)),1))</f>
        <v/>
      </c>
      <c r="E61" s="12">
        <f>IF(OR($A61="",$B61=""),"",IFERROR($B61/$D61,""))</f>
        <v/>
      </c>
      <c r="F61" s="12">
        <f>IF(OR($A61="",$B61="",COUNT($B59:$B61)&lt;3),"",AVERAGE($B59:$B61))</f>
        <v/>
      </c>
      <c r="G61" s="13">
        <f>IF(OR($A61="",$B61="",$B49=""),"",IFERROR(($B61-$B49)/$B49,""))</f>
        <v/>
      </c>
    </row>
    <row r="62">
      <c r="A62" s="8" t="n"/>
      <c r="B62" s="9" t="n"/>
      <c r="C62" s="10">
        <f>IF($A62="","",MONTH($A62))</f>
        <v/>
      </c>
      <c r="D62" s="11">
        <f>IF($C62="","",IFERROR(INDEX(Seasonal!$F$6:$F$17,MATCH($C62,Seasonal!$A$6:$A$17,0)),1))</f>
        <v/>
      </c>
      <c r="E62" s="12">
        <f>IF(OR($A62="",$B62=""),"",IFERROR($B62/$D62,""))</f>
        <v/>
      </c>
      <c r="F62" s="12">
        <f>IF(OR($A62="",$B62="",COUNT($B60:$B62)&lt;3),"",AVERAGE($B60:$B62))</f>
        <v/>
      </c>
      <c r="G62" s="13">
        <f>IF(OR($A62="",$B62="",$B50=""),"",IFERROR(($B62-$B50)/$B50,""))</f>
        <v/>
      </c>
    </row>
    <row r="63">
      <c r="A63" s="8" t="n"/>
      <c r="B63" s="9" t="n"/>
      <c r="C63" s="10">
        <f>IF($A63="","",MONTH($A63))</f>
        <v/>
      </c>
      <c r="D63" s="11">
        <f>IF($C63="","",IFERROR(INDEX(Seasonal!$F$6:$F$17,MATCH($C63,Seasonal!$A$6:$A$17,0)),1))</f>
        <v/>
      </c>
      <c r="E63" s="12">
        <f>IF(OR($A63="",$B63=""),"",IFERROR($B63/$D63,""))</f>
        <v/>
      </c>
      <c r="F63" s="12">
        <f>IF(OR($A63="",$B63="",COUNT($B61:$B63)&lt;3),"",AVERAGE($B61:$B63))</f>
        <v/>
      </c>
      <c r="G63" s="13">
        <f>IF(OR($A63="",$B63="",$B51=""),"",IFERROR(($B63-$B51)/$B51,""))</f>
        <v/>
      </c>
    </row>
    <row r="64">
      <c r="A64" s="8" t="n"/>
      <c r="B64" s="9" t="n"/>
      <c r="C64" s="10">
        <f>IF($A64="","",MONTH($A64))</f>
        <v/>
      </c>
      <c r="D64" s="11">
        <f>IF($C64="","",IFERROR(INDEX(Seasonal!$F$6:$F$17,MATCH($C64,Seasonal!$A$6:$A$17,0)),1))</f>
        <v/>
      </c>
      <c r="E64" s="12">
        <f>IF(OR($A64="",$B64=""),"",IFERROR($B64/$D64,""))</f>
        <v/>
      </c>
      <c r="F64" s="12">
        <f>IF(OR($A64="",$B64="",COUNT($B62:$B64)&lt;3),"",AVERAGE($B62:$B64))</f>
        <v/>
      </c>
      <c r="G64" s="13">
        <f>IF(OR($A64="",$B64="",$B52=""),"",IFERROR(($B64-$B52)/$B52,""))</f>
        <v/>
      </c>
    </row>
    <row r="65">
      <c r="A65" s="8" t="n"/>
      <c r="B65" s="9" t="n"/>
      <c r="C65" s="10">
        <f>IF($A65="","",MONTH($A65))</f>
        <v/>
      </c>
      <c r="D65" s="11">
        <f>IF($C65="","",IFERROR(INDEX(Seasonal!$F$6:$F$17,MATCH($C65,Seasonal!$A$6:$A$17,0)),1))</f>
        <v/>
      </c>
      <c r="E65" s="12">
        <f>IF(OR($A65="",$B65=""),"",IFERROR($B65/$D65,""))</f>
        <v/>
      </c>
      <c r="F65" s="12">
        <f>IF(OR($A65="",$B65="",COUNT($B63:$B65)&lt;3),"",AVERAGE($B63:$B65))</f>
        <v/>
      </c>
      <c r="G65" s="13">
        <f>IF(OR($A65="",$B65="",$B53=""),"",IFERROR(($B65-$B53)/$B53,""))</f>
        <v/>
      </c>
    </row>
    <row r="66">
      <c r="A66" s="8" t="n"/>
      <c r="B66" s="9" t="n"/>
      <c r="C66" s="10">
        <f>IF($A66="","",MONTH($A66))</f>
        <v/>
      </c>
      <c r="D66" s="11">
        <f>IF($C66="","",IFERROR(INDEX(Seasonal!$F$6:$F$17,MATCH($C66,Seasonal!$A$6:$A$17,0)),1))</f>
        <v/>
      </c>
      <c r="E66" s="12">
        <f>IF(OR($A66="",$B66=""),"",IFERROR($B66/$D66,""))</f>
        <v/>
      </c>
      <c r="F66" s="12">
        <f>IF(OR($A66="",$B66="",COUNT($B64:$B66)&lt;3),"",AVERAGE($B64:$B66))</f>
        <v/>
      </c>
      <c r="G66" s="13">
        <f>IF(OR($A66="",$B66="",$B54=""),"",IFERROR(($B66-$B54)/$B54,""))</f>
        <v/>
      </c>
    </row>
    <row r="67">
      <c r="A67" s="8" t="n"/>
      <c r="B67" s="9" t="n"/>
      <c r="C67" s="10">
        <f>IF($A67="","",MONTH($A67))</f>
        <v/>
      </c>
      <c r="D67" s="11">
        <f>IF($C67="","",IFERROR(INDEX(Seasonal!$F$6:$F$17,MATCH($C67,Seasonal!$A$6:$A$17,0)),1))</f>
        <v/>
      </c>
      <c r="E67" s="12">
        <f>IF(OR($A67="",$B67=""),"",IFERROR($B67/$D67,""))</f>
        <v/>
      </c>
      <c r="F67" s="12">
        <f>IF(OR($A67="",$B67="",COUNT($B65:$B67)&lt;3),"",AVERAGE($B65:$B67))</f>
        <v/>
      </c>
      <c r="G67" s="13">
        <f>IF(OR($A67="",$B67="",$B55=""),"",IFERROR(($B67-$B55)/$B55,""))</f>
        <v/>
      </c>
    </row>
    <row r="68">
      <c r="A68" s="8" t="n"/>
      <c r="B68" s="9" t="n"/>
      <c r="C68" s="10">
        <f>IF($A68="","",MONTH($A68))</f>
        <v/>
      </c>
      <c r="D68" s="11">
        <f>IF($C68="","",IFERROR(INDEX(Seasonal!$F$6:$F$17,MATCH($C68,Seasonal!$A$6:$A$17,0)),1))</f>
        <v/>
      </c>
      <c r="E68" s="12">
        <f>IF(OR($A68="",$B68=""),"",IFERROR($B68/$D68,""))</f>
        <v/>
      </c>
      <c r="F68" s="12">
        <f>IF(OR($A68="",$B68="",COUNT($B66:$B68)&lt;3),"",AVERAGE($B66:$B68))</f>
        <v/>
      </c>
      <c r="G68" s="13">
        <f>IF(OR($A68="",$B68="",$B56=""),"",IFERROR(($B68-$B56)/$B56,""))</f>
        <v/>
      </c>
    </row>
    <row r="69">
      <c r="A69" s="8" t="n"/>
      <c r="B69" s="9" t="n"/>
      <c r="C69" s="10">
        <f>IF($A69="","",MONTH($A69))</f>
        <v/>
      </c>
      <c r="D69" s="11">
        <f>IF($C69="","",IFERROR(INDEX(Seasonal!$F$6:$F$17,MATCH($C69,Seasonal!$A$6:$A$17,0)),1))</f>
        <v/>
      </c>
      <c r="E69" s="12">
        <f>IF(OR($A69="",$B69=""),"",IFERROR($B69/$D69,""))</f>
        <v/>
      </c>
      <c r="F69" s="12">
        <f>IF(OR($A69="",$B69="",COUNT($B67:$B69)&lt;3),"",AVERAGE($B67:$B69))</f>
        <v/>
      </c>
      <c r="G69" s="13">
        <f>IF(OR($A69="",$B69="",$B57=""),"",IFERROR(($B69-$B57)/$B57,""))</f>
        <v/>
      </c>
    </row>
    <row r="70">
      <c r="A70" s="8" t="n"/>
      <c r="B70" s="9" t="n"/>
      <c r="C70" s="10">
        <f>IF($A70="","",MONTH($A70))</f>
        <v/>
      </c>
      <c r="D70" s="11">
        <f>IF($C70="","",IFERROR(INDEX(Seasonal!$F$6:$F$17,MATCH($C70,Seasonal!$A$6:$A$17,0)),1))</f>
        <v/>
      </c>
      <c r="E70" s="12">
        <f>IF(OR($A70="",$B70=""),"",IFERROR($B70/$D70,""))</f>
        <v/>
      </c>
      <c r="F70" s="12">
        <f>IF(OR($A70="",$B70="",COUNT($B68:$B70)&lt;3),"",AVERAGE($B68:$B70))</f>
        <v/>
      </c>
      <c r="G70" s="13">
        <f>IF(OR($A70="",$B70="",$B58=""),"",IFERROR(($B70-$B58)/$B58,""))</f>
        <v/>
      </c>
    </row>
    <row r="71">
      <c r="A71" s="8" t="n"/>
      <c r="B71" s="9" t="n"/>
      <c r="C71" s="10">
        <f>IF($A71="","",MONTH($A71))</f>
        <v/>
      </c>
      <c r="D71" s="11">
        <f>IF($C71="","",IFERROR(INDEX(Seasonal!$F$6:$F$17,MATCH($C71,Seasonal!$A$6:$A$17,0)),1))</f>
        <v/>
      </c>
      <c r="E71" s="12">
        <f>IF(OR($A71="",$B71=""),"",IFERROR($B71/$D71,""))</f>
        <v/>
      </c>
      <c r="F71" s="12">
        <f>IF(OR($A71="",$B71="",COUNT($B69:$B71)&lt;3),"",AVERAGE($B69:$B71))</f>
        <v/>
      </c>
      <c r="G71" s="13">
        <f>IF(OR($A71="",$B71="",$B59=""),"",IFERROR(($B71-$B59)/$B59,""))</f>
        <v/>
      </c>
    </row>
    <row r="72">
      <c r="A72" s="8" t="n"/>
      <c r="B72" s="9" t="n"/>
      <c r="C72" s="10">
        <f>IF($A72="","",MONTH($A72))</f>
        <v/>
      </c>
      <c r="D72" s="11">
        <f>IF($C72="","",IFERROR(INDEX(Seasonal!$F$6:$F$17,MATCH($C72,Seasonal!$A$6:$A$17,0)),1))</f>
        <v/>
      </c>
      <c r="E72" s="12">
        <f>IF(OR($A72="",$B72=""),"",IFERROR($B72/$D72,""))</f>
        <v/>
      </c>
      <c r="F72" s="12">
        <f>IF(OR($A72="",$B72="",COUNT($B70:$B72)&lt;3),"",AVERAGE($B70:$B72))</f>
        <v/>
      </c>
      <c r="G72" s="13">
        <f>IF(OR($A72="",$B72="",$B60=""),"",IFERROR(($B72-$B60)/$B60,""))</f>
        <v/>
      </c>
    </row>
    <row r="73">
      <c r="A73" s="8" t="n"/>
      <c r="B73" s="9" t="n"/>
      <c r="C73" s="10">
        <f>IF($A73="","",MONTH($A73))</f>
        <v/>
      </c>
      <c r="D73" s="11">
        <f>IF($C73="","",IFERROR(INDEX(Seasonal!$F$6:$F$17,MATCH($C73,Seasonal!$A$6:$A$17,0)),1))</f>
        <v/>
      </c>
      <c r="E73" s="12">
        <f>IF(OR($A73="",$B73=""),"",IFERROR($B73/$D73,""))</f>
        <v/>
      </c>
      <c r="F73" s="12">
        <f>IF(OR($A73="",$B73="",COUNT($B71:$B73)&lt;3),"",AVERAGE($B71:$B73))</f>
        <v/>
      </c>
      <c r="G73" s="13">
        <f>IF(OR($A73="",$B73="",$B61=""),"",IFERROR(($B73-$B61)/$B61,""))</f>
        <v/>
      </c>
    </row>
    <row r="74">
      <c r="A74" s="8" t="n"/>
      <c r="B74" s="9" t="n"/>
      <c r="C74" s="10">
        <f>IF($A74="","",MONTH($A74))</f>
        <v/>
      </c>
      <c r="D74" s="11">
        <f>IF($C74="","",IFERROR(INDEX(Seasonal!$F$6:$F$17,MATCH($C74,Seasonal!$A$6:$A$17,0)),1))</f>
        <v/>
      </c>
      <c r="E74" s="12">
        <f>IF(OR($A74="",$B74=""),"",IFERROR($B74/$D74,""))</f>
        <v/>
      </c>
      <c r="F74" s="12">
        <f>IF(OR($A74="",$B74="",COUNT($B72:$B74)&lt;3),"",AVERAGE($B72:$B74))</f>
        <v/>
      </c>
      <c r="G74" s="13">
        <f>IF(OR($A74="",$B74="",$B62=""),"",IFERROR(($B74-$B62)/$B62,""))</f>
        <v/>
      </c>
    </row>
    <row r="75">
      <c r="A75" s="8" t="n"/>
      <c r="B75" s="9" t="n"/>
      <c r="C75" s="10">
        <f>IF($A75="","",MONTH($A75))</f>
        <v/>
      </c>
      <c r="D75" s="11">
        <f>IF($C75="","",IFERROR(INDEX(Seasonal!$F$6:$F$17,MATCH($C75,Seasonal!$A$6:$A$17,0)),1))</f>
        <v/>
      </c>
      <c r="E75" s="12">
        <f>IF(OR($A75="",$B75=""),"",IFERROR($B75/$D75,""))</f>
        <v/>
      </c>
      <c r="F75" s="12">
        <f>IF(OR($A75="",$B75="",COUNT($B73:$B75)&lt;3),"",AVERAGE($B73:$B75))</f>
        <v/>
      </c>
      <c r="G75" s="13">
        <f>IF(OR($A75="",$B75="",$B63=""),"",IFERROR(($B75-$B63)/$B63,""))</f>
        <v/>
      </c>
    </row>
    <row r="76">
      <c r="A76" s="8" t="n"/>
      <c r="B76" s="9" t="n"/>
      <c r="C76" s="10">
        <f>IF($A76="","",MONTH($A76))</f>
        <v/>
      </c>
      <c r="D76" s="11">
        <f>IF($C76="","",IFERROR(INDEX(Seasonal!$F$6:$F$17,MATCH($C76,Seasonal!$A$6:$A$17,0)),1))</f>
        <v/>
      </c>
      <c r="E76" s="12">
        <f>IF(OR($A76="",$B76=""),"",IFERROR($B76/$D76,""))</f>
        <v/>
      </c>
      <c r="F76" s="12">
        <f>IF(OR($A76="",$B76="",COUNT($B74:$B76)&lt;3),"",AVERAGE($B74:$B76))</f>
        <v/>
      </c>
      <c r="G76" s="13">
        <f>IF(OR($A76="",$B76="",$B64=""),"",IFERROR(($B76-$B64)/$B64,""))</f>
        <v/>
      </c>
    </row>
    <row r="77">
      <c r="A77" s="8" t="n"/>
      <c r="B77" s="9" t="n"/>
      <c r="C77" s="10">
        <f>IF($A77="","",MONTH($A77))</f>
        <v/>
      </c>
      <c r="D77" s="11">
        <f>IF($C77="","",IFERROR(INDEX(Seasonal!$F$6:$F$17,MATCH($C77,Seasonal!$A$6:$A$17,0)),1))</f>
        <v/>
      </c>
      <c r="E77" s="12">
        <f>IF(OR($A77="",$B77=""),"",IFERROR($B77/$D77,""))</f>
        <v/>
      </c>
      <c r="F77" s="12">
        <f>IF(OR($A77="",$B77="",COUNT($B75:$B77)&lt;3),"",AVERAGE($B75:$B77))</f>
        <v/>
      </c>
      <c r="G77" s="13">
        <f>IF(OR($A77="",$B77="",$B65=""),"",IFERROR(($B77-$B65)/$B65,""))</f>
        <v/>
      </c>
    </row>
    <row r="78">
      <c r="A78" s="8" t="n"/>
      <c r="B78" s="9" t="n"/>
      <c r="C78" s="10">
        <f>IF($A78="","",MONTH($A78))</f>
        <v/>
      </c>
      <c r="D78" s="11">
        <f>IF($C78="","",IFERROR(INDEX(Seasonal!$F$6:$F$17,MATCH($C78,Seasonal!$A$6:$A$17,0)),1))</f>
        <v/>
      </c>
      <c r="E78" s="12">
        <f>IF(OR($A78="",$B78=""),"",IFERROR($B78/$D78,""))</f>
        <v/>
      </c>
      <c r="F78" s="12">
        <f>IF(OR($A78="",$B78="",COUNT($B76:$B78)&lt;3),"",AVERAGE($B76:$B78))</f>
        <v/>
      </c>
      <c r="G78" s="13">
        <f>IF(OR($A78="",$B78="",$B66=""),"",IFERROR(($B78-$B66)/$B66,""))</f>
        <v/>
      </c>
    </row>
    <row r="79">
      <c r="A79" s="8" t="n"/>
      <c r="B79" s="9" t="n"/>
      <c r="C79" s="10">
        <f>IF($A79="","",MONTH($A79))</f>
        <v/>
      </c>
      <c r="D79" s="11">
        <f>IF($C79="","",IFERROR(INDEX(Seasonal!$F$6:$F$17,MATCH($C79,Seasonal!$A$6:$A$17,0)),1))</f>
        <v/>
      </c>
      <c r="E79" s="12">
        <f>IF(OR($A79="",$B79=""),"",IFERROR($B79/$D79,""))</f>
        <v/>
      </c>
      <c r="F79" s="12">
        <f>IF(OR($A79="",$B79="",COUNT($B77:$B79)&lt;3),"",AVERAGE($B77:$B79))</f>
        <v/>
      </c>
      <c r="G79" s="13">
        <f>IF(OR($A79="",$B79="",$B67=""),"",IFERROR(($B79-$B67)/$B67,""))</f>
        <v/>
      </c>
    </row>
    <row r="80">
      <c r="A80" s="8" t="n"/>
      <c r="B80" s="9" t="n"/>
      <c r="C80" s="10">
        <f>IF($A80="","",MONTH($A80))</f>
        <v/>
      </c>
      <c r="D80" s="11">
        <f>IF($C80="","",IFERROR(INDEX(Seasonal!$F$6:$F$17,MATCH($C80,Seasonal!$A$6:$A$17,0)),1))</f>
        <v/>
      </c>
      <c r="E80" s="12">
        <f>IF(OR($A80="",$B80=""),"",IFERROR($B80/$D80,""))</f>
        <v/>
      </c>
      <c r="F80" s="12">
        <f>IF(OR($A80="",$B80="",COUNT($B78:$B80)&lt;3),"",AVERAGE($B78:$B80))</f>
        <v/>
      </c>
      <c r="G80" s="13">
        <f>IF(OR($A80="",$B80="",$B68=""),"",IFERROR(($B80-$B68)/$B68,""))</f>
        <v/>
      </c>
    </row>
    <row r="81">
      <c r="A81" s="8" t="n"/>
      <c r="B81" s="9" t="n"/>
      <c r="C81" s="10">
        <f>IF($A81="","",MONTH($A81))</f>
        <v/>
      </c>
      <c r="D81" s="11">
        <f>IF($C81="","",IFERROR(INDEX(Seasonal!$F$6:$F$17,MATCH($C81,Seasonal!$A$6:$A$17,0)),1))</f>
        <v/>
      </c>
      <c r="E81" s="12">
        <f>IF(OR($A81="",$B81=""),"",IFERROR($B81/$D81,""))</f>
        <v/>
      </c>
      <c r="F81" s="12">
        <f>IF(OR($A81="",$B81="",COUNT($B79:$B81)&lt;3),"",AVERAGE($B79:$B81))</f>
        <v/>
      </c>
      <c r="G81" s="13">
        <f>IF(OR($A81="",$B81="",$B69=""),"",IFERROR(($B81-$B69)/$B69,""))</f>
        <v/>
      </c>
    </row>
    <row r="82">
      <c r="A82" s="8" t="n"/>
      <c r="B82" s="9" t="n"/>
      <c r="C82" s="10">
        <f>IF($A82="","",MONTH($A82))</f>
        <v/>
      </c>
      <c r="D82" s="11">
        <f>IF($C82="","",IFERROR(INDEX(Seasonal!$F$6:$F$17,MATCH($C82,Seasonal!$A$6:$A$17,0)),1))</f>
        <v/>
      </c>
      <c r="E82" s="12">
        <f>IF(OR($A82="",$B82=""),"",IFERROR($B82/$D82,""))</f>
        <v/>
      </c>
      <c r="F82" s="12">
        <f>IF(OR($A82="",$B82="",COUNT($B80:$B82)&lt;3),"",AVERAGE($B80:$B82))</f>
        <v/>
      </c>
      <c r="G82" s="13">
        <f>IF(OR($A82="",$B82="",$B70=""),"",IFERROR(($B82-$B70)/$B70,""))</f>
        <v/>
      </c>
    </row>
    <row r="83">
      <c r="A83" s="8" t="n"/>
      <c r="B83" s="9" t="n"/>
      <c r="C83" s="10">
        <f>IF($A83="","",MONTH($A83))</f>
        <v/>
      </c>
      <c r="D83" s="11">
        <f>IF($C83="","",IFERROR(INDEX(Seasonal!$F$6:$F$17,MATCH($C83,Seasonal!$A$6:$A$17,0)),1))</f>
        <v/>
      </c>
      <c r="E83" s="12">
        <f>IF(OR($A83="",$B83=""),"",IFERROR($B83/$D83,""))</f>
        <v/>
      </c>
      <c r="F83" s="12">
        <f>IF(OR($A83="",$B83="",COUNT($B81:$B83)&lt;3),"",AVERAGE($B81:$B83))</f>
        <v/>
      </c>
      <c r="G83" s="13">
        <f>IF(OR($A83="",$B83="",$B71=""),"",IFERROR(($B83-$B71)/$B71,""))</f>
        <v/>
      </c>
    </row>
    <row r="84">
      <c r="A84" s="8" t="n"/>
      <c r="B84" s="9" t="n"/>
      <c r="C84" s="10">
        <f>IF($A84="","",MONTH($A84))</f>
        <v/>
      </c>
      <c r="D84" s="11">
        <f>IF($C84="","",IFERROR(INDEX(Seasonal!$F$6:$F$17,MATCH($C84,Seasonal!$A$6:$A$17,0)),1))</f>
        <v/>
      </c>
      <c r="E84" s="12">
        <f>IF(OR($A84="",$B84=""),"",IFERROR($B84/$D84,""))</f>
        <v/>
      </c>
      <c r="F84" s="12">
        <f>IF(OR($A84="",$B84="",COUNT($B82:$B84)&lt;3),"",AVERAGE($B82:$B84))</f>
        <v/>
      </c>
      <c r="G84" s="13">
        <f>IF(OR($A84="",$B84="",$B72=""),"",IFERROR(($B84-$B72)/$B72,""))</f>
        <v/>
      </c>
    </row>
    <row r="85">
      <c r="A85" s="8" t="n"/>
      <c r="B85" s="9" t="n"/>
      <c r="C85" s="10">
        <f>IF($A85="","",MONTH($A85))</f>
        <v/>
      </c>
      <c r="D85" s="11">
        <f>IF($C85="","",IFERROR(INDEX(Seasonal!$F$6:$F$17,MATCH($C85,Seasonal!$A$6:$A$17,0)),1))</f>
        <v/>
      </c>
      <c r="E85" s="12">
        <f>IF(OR($A85="",$B85=""),"",IFERROR($B85/$D85,""))</f>
        <v/>
      </c>
      <c r="F85" s="12">
        <f>IF(OR($A85="",$B85="",COUNT($B83:$B85)&lt;3),"",AVERAGE($B83:$B85))</f>
        <v/>
      </c>
      <c r="G85" s="13">
        <f>IF(OR($A85="",$B85="",$B73=""),"",IFERROR(($B85-$B73)/$B73,""))</f>
        <v/>
      </c>
    </row>
    <row r="86">
      <c r="A86" s="8" t="n"/>
      <c r="B86" s="9" t="n"/>
      <c r="C86" s="10">
        <f>IF($A86="","",MONTH($A86))</f>
        <v/>
      </c>
      <c r="D86" s="11">
        <f>IF($C86="","",IFERROR(INDEX(Seasonal!$F$6:$F$17,MATCH($C86,Seasonal!$A$6:$A$17,0)),1))</f>
        <v/>
      </c>
      <c r="E86" s="12">
        <f>IF(OR($A86="",$B86=""),"",IFERROR($B86/$D86,""))</f>
        <v/>
      </c>
      <c r="F86" s="12">
        <f>IF(OR($A86="",$B86="",COUNT($B84:$B86)&lt;3),"",AVERAGE($B84:$B86))</f>
        <v/>
      </c>
      <c r="G86" s="13">
        <f>IF(OR($A86="",$B86="",$B74=""),"",IFERROR(($B86-$B74)/$B74,""))</f>
        <v/>
      </c>
    </row>
    <row r="87">
      <c r="A87" s="8" t="n"/>
      <c r="B87" s="9" t="n"/>
      <c r="C87" s="10">
        <f>IF($A87="","",MONTH($A87))</f>
        <v/>
      </c>
      <c r="D87" s="11">
        <f>IF($C87="","",IFERROR(INDEX(Seasonal!$F$6:$F$17,MATCH($C87,Seasonal!$A$6:$A$17,0)),1))</f>
        <v/>
      </c>
      <c r="E87" s="12">
        <f>IF(OR($A87="",$B87=""),"",IFERROR($B87/$D87,""))</f>
        <v/>
      </c>
      <c r="F87" s="12">
        <f>IF(OR($A87="",$B87="",COUNT($B85:$B87)&lt;3),"",AVERAGE($B85:$B87))</f>
        <v/>
      </c>
      <c r="G87" s="13">
        <f>IF(OR($A87="",$B87="",$B75=""),"",IFERROR(($B87-$B75)/$B75,""))</f>
        <v/>
      </c>
    </row>
    <row r="88">
      <c r="A88" s="8" t="n"/>
      <c r="B88" s="9" t="n"/>
      <c r="C88" s="10">
        <f>IF($A88="","",MONTH($A88))</f>
        <v/>
      </c>
      <c r="D88" s="11">
        <f>IF($C88="","",IFERROR(INDEX(Seasonal!$F$6:$F$17,MATCH($C88,Seasonal!$A$6:$A$17,0)),1))</f>
        <v/>
      </c>
      <c r="E88" s="12">
        <f>IF(OR($A88="",$B88=""),"",IFERROR($B88/$D88,""))</f>
        <v/>
      </c>
      <c r="F88" s="12">
        <f>IF(OR($A88="",$B88="",COUNT($B86:$B88)&lt;3),"",AVERAGE($B86:$B88))</f>
        <v/>
      </c>
      <c r="G88" s="13">
        <f>IF(OR($A88="",$B88="",$B76=""),"",IFERROR(($B88-$B76)/$B76,""))</f>
        <v/>
      </c>
    </row>
    <row r="89">
      <c r="A89" s="8" t="n"/>
      <c r="B89" s="9" t="n"/>
      <c r="C89" s="10">
        <f>IF($A89="","",MONTH($A89))</f>
        <v/>
      </c>
      <c r="D89" s="11">
        <f>IF($C89="","",IFERROR(INDEX(Seasonal!$F$6:$F$17,MATCH($C89,Seasonal!$A$6:$A$17,0)),1))</f>
        <v/>
      </c>
      <c r="E89" s="12">
        <f>IF(OR($A89="",$B89=""),"",IFERROR($B89/$D89,""))</f>
        <v/>
      </c>
      <c r="F89" s="12">
        <f>IF(OR($A89="",$B89="",COUNT($B87:$B89)&lt;3),"",AVERAGE($B87:$B89))</f>
        <v/>
      </c>
      <c r="G89" s="13">
        <f>IF(OR($A89="",$B89="",$B77=""),"",IFERROR(($B89-$B77)/$B77,""))</f>
        <v/>
      </c>
    </row>
    <row r="90">
      <c r="A90" s="8" t="n"/>
      <c r="B90" s="9" t="n"/>
      <c r="C90" s="10">
        <f>IF($A90="","",MONTH($A90))</f>
        <v/>
      </c>
      <c r="D90" s="11">
        <f>IF($C90="","",IFERROR(INDEX(Seasonal!$F$6:$F$17,MATCH($C90,Seasonal!$A$6:$A$17,0)),1))</f>
        <v/>
      </c>
      <c r="E90" s="12">
        <f>IF(OR($A90="",$B90=""),"",IFERROR($B90/$D90,""))</f>
        <v/>
      </c>
      <c r="F90" s="12">
        <f>IF(OR($A90="",$B90="",COUNT($B88:$B90)&lt;3),"",AVERAGE($B88:$B90))</f>
        <v/>
      </c>
      <c r="G90" s="13">
        <f>IF(OR($A90="",$B90="",$B78=""),"",IFERROR(($B90-$B78)/$B78,""))</f>
        <v/>
      </c>
    </row>
    <row r="91">
      <c r="A91" s="8" t="n"/>
      <c r="B91" s="9" t="n"/>
      <c r="C91" s="10">
        <f>IF($A91="","",MONTH($A91))</f>
        <v/>
      </c>
      <c r="D91" s="11">
        <f>IF($C91="","",IFERROR(INDEX(Seasonal!$F$6:$F$17,MATCH($C91,Seasonal!$A$6:$A$17,0)),1))</f>
        <v/>
      </c>
      <c r="E91" s="12">
        <f>IF(OR($A91="",$B91=""),"",IFERROR($B91/$D91,""))</f>
        <v/>
      </c>
      <c r="F91" s="12">
        <f>IF(OR($A91="",$B91="",COUNT($B89:$B91)&lt;3),"",AVERAGE($B89:$B91))</f>
        <v/>
      </c>
      <c r="G91" s="13">
        <f>IF(OR($A91="",$B91="",$B79=""),"",IFERROR(($B91-$B79)/$B79,""))</f>
        <v/>
      </c>
    </row>
    <row r="92">
      <c r="A92" s="8" t="n"/>
      <c r="B92" s="9" t="n"/>
      <c r="C92" s="10">
        <f>IF($A92="","",MONTH($A92))</f>
        <v/>
      </c>
      <c r="D92" s="11">
        <f>IF($C92="","",IFERROR(INDEX(Seasonal!$F$6:$F$17,MATCH($C92,Seasonal!$A$6:$A$17,0)),1))</f>
        <v/>
      </c>
      <c r="E92" s="12">
        <f>IF(OR($A92="",$B92=""),"",IFERROR($B92/$D92,""))</f>
        <v/>
      </c>
      <c r="F92" s="12">
        <f>IF(OR($A92="",$B92="",COUNT($B90:$B92)&lt;3),"",AVERAGE($B90:$B92))</f>
        <v/>
      </c>
      <c r="G92" s="13">
        <f>IF(OR($A92="",$B92="",$B80=""),"",IFERROR(($B92-$B80)/$B80,""))</f>
        <v/>
      </c>
    </row>
    <row r="93">
      <c r="A93" s="8" t="n"/>
      <c r="B93" s="9" t="n"/>
      <c r="C93" s="10">
        <f>IF($A93="","",MONTH($A93))</f>
        <v/>
      </c>
      <c r="D93" s="11">
        <f>IF($C93="","",IFERROR(INDEX(Seasonal!$F$6:$F$17,MATCH($C93,Seasonal!$A$6:$A$17,0)),1))</f>
        <v/>
      </c>
      <c r="E93" s="12">
        <f>IF(OR($A93="",$B93=""),"",IFERROR($B93/$D93,""))</f>
        <v/>
      </c>
      <c r="F93" s="12">
        <f>IF(OR($A93="",$B93="",COUNT($B91:$B93)&lt;3),"",AVERAGE($B91:$B93))</f>
        <v/>
      </c>
      <c r="G93" s="13">
        <f>IF(OR($A93="",$B93="",$B81=""),"",IFERROR(($B93-$B81)/$B81,""))</f>
        <v/>
      </c>
    </row>
    <row r="94">
      <c r="A94" s="8" t="n"/>
      <c r="B94" s="9" t="n"/>
      <c r="C94" s="10">
        <f>IF($A94="","",MONTH($A94))</f>
        <v/>
      </c>
      <c r="D94" s="11">
        <f>IF($C94="","",IFERROR(INDEX(Seasonal!$F$6:$F$17,MATCH($C94,Seasonal!$A$6:$A$17,0)),1))</f>
        <v/>
      </c>
      <c r="E94" s="12">
        <f>IF(OR($A94="",$B94=""),"",IFERROR($B94/$D94,""))</f>
        <v/>
      </c>
      <c r="F94" s="12">
        <f>IF(OR($A94="",$B94="",COUNT($B92:$B94)&lt;3),"",AVERAGE($B92:$B94))</f>
        <v/>
      </c>
      <c r="G94" s="13">
        <f>IF(OR($A94="",$B94="",$B82=""),"",IFERROR(($B94-$B82)/$B82,""))</f>
        <v/>
      </c>
    </row>
    <row r="95">
      <c r="A95" s="8" t="n"/>
      <c r="B95" s="9" t="n"/>
      <c r="C95" s="10">
        <f>IF($A95="","",MONTH($A95))</f>
        <v/>
      </c>
      <c r="D95" s="11">
        <f>IF($C95="","",IFERROR(INDEX(Seasonal!$F$6:$F$17,MATCH($C95,Seasonal!$A$6:$A$17,0)),1))</f>
        <v/>
      </c>
      <c r="E95" s="12">
        <f>IF(OR($A95="",$B95=""),"",IFERROR($B95/$D95,""))</f>
        <v/>
      </c>
      <c r="F95" s="12">
        <f>IF(OR($A95="",$B95="",COUNT($B93:$B95)&lt;3),"",AVERAGE($B93:$B95))</f>
        <v/>
      </c>
      <c r="G95" s="13">
        <f>IF(OR($A95="",$B95="",$B83=""),"",IFERROR(($B95-$B83)/$B83,""))</f>
        <v/>
      </c>
    </row>
    <row r="96">
      <c r="A96" s="8" t="n"/>
      <c r="B96" s="9" t="n"/>
      <c r="C96" s="10">
        <f>IF($A96="","",MONTH($A96))</f>
        <v/>
      </c>
      <c r="D96" s="11">
        <f>IF($C96="","",IFERROR(INDEX(Seasonal!$F$6:$F$17,MATCH($C96,Seasonal!$A$6:$A$17,0)),1))</f>
        <v/>
      </c>
      <c r="E96" s="12">
        <f>IF(OR($A96="",$B96=""),"",IFERROR($B96/$D96,""))</f>
        <v/>
      </c>
      <c r="F96" s="12">
        <f>IF(OR($A96="",$B96="",COUNT($B94:$B96)&lt;3),"",AVERAGE($B94:$B96))</f>
        <v/>
      </c>
      <c r="G96" s="13">
        <f>IF(OR($A96="",$B96="",$B84=""),"",IFERROR(($B96-$B84)/$B84,""))</f>
        <v/>
      </c>
    </row>
    <row r="97">
      <c r="A97" s="8" t="n"/>
      <c r="B97" s="9" t="n"/>
      <c r="C97" s="10">
        <f>IF($A97="","",MONTH($A97))</f>
        <v/>
      </c>
      <c r="D97" s="11">
        <f>IF($C97="","",IFERROR(INDEX(Seasonal!$F$6:$F$17,MATCH($C97,Seasonal!$A$6:$A$17,0)),1))</f>
        <v/>
      </c>
      <c r="E97" s="12">
        <f>IF(OR($A97="",$B97=""),"",IFERROR($B97/$D97,""))</f>
        <v/>
      </c>
      <c r="F97" s="12">
        <f>IF(OR($A97="",$B97="",COUNT($B95:$B97)&lt;3),"",AVERAGE($B95:$B97))</f>
        <v/>
      </c>
      <c r="G97" s="13">
        <f>IF(OR($A97="",$B97="",$B85=""),"",IFERROR(($B97-$B85)/$B85,""))</f>
        <v/>
      </c>
    </row>
    <row r="98">
      <c r="A98" s="8" t="n"/>
      <c r="B98" s="9" t="n"/>
      <c r="C98" s="10">
        <f>IF($A98="","",MONTH($A98))</f>
        <v/>
      </c>
      <c r="D98" s="11">
        <f>IF($C98="","",IFERROR(INDEX(Seasonal!$F$6:$F$17,MATCH($C98,Seasonal!$A$6:$A$17,0)),1))</f>
        <v/>
      </c>
      <c r="E98" s="12">
        <f>IF(OR($A98="",$B98=""),"",IFERROR($B98/$D98,""))</f>
        <v/>
      </c>
      <c r="F98" s="12">
        <f>IF(OR($A98="",$B98="",COUNT($B96:$B98)&lt;3),"",AVERAGE($B96:$B98))</f>
        <v/>
      </c>
      <c r="G98" s="13">
        <f>IF(OR($A98="",$B98="",$B86=""),"",IFERROR(($B98-$B86)/$B86,""))</f>
        <v/>
      </c>
    </row>
    <row r="99">
      <c r="A99" s="8" t="n"/>
      <c r="B99" s="9" t="n"/>
      <c r="C99" s="10">
        <f>IF($A99="","",MONTH($A99))</f>
        <v/>
      </c>
      <c r="D99" s="11">
        <f>IF($C99="","",IFERROR(INDEX(Seasonal!$F$6:$F$17,MATCH($C99,Seasonal!$A$6:$A$17,0)),1))</f>
        <v/>
      </c>
      <c r="E99" s="12">
        <f>IF(OR($A99="",$B99=""),"",IFERROR($B99/$D99,""))</f>
        <v/>
      </c>
      <c r="F99" s="12">
        <f>IF(OR($A99="",$B99="",COUNT($B97:$B99)&lt;3),"",AVERAGE($B97:$B99))</f>
        <v/>
      </c>
      <c r="G99" s="13">
        <f>IF(OR($A99="",$B99="",$B87=""),"",IFERROR(($B99-$B87)/$B87,""))</f>
        <v/>
      </c>
    </row>
    <row r="100">
      <c r="A100" s="8" t="n"/>
      <c r="B100" s="9" t="n"/>
      <c r="C100" s="10">
        <f>IF($A100="","",MONTH($A100))</f>
        <v/>
      </c>
      <c r="D100" s="11">
        <f>IF($C100="","",IFERROR(INDEX(Seasonal!$F$6:$F$17,MATCH($C100,Seasonal!$A$6:$A$17,0)),1))</f>
        <v/>
      </c>
      <c r="E100" s="12">
        <f>IF(OR($A100="",$B100=""),"",IFERROR($B100/$D100,""))</f>
        <v/>
      </c>
      <c r="F100" s="12">
        <f>IF(OR($A100="",$B100="",COUNT($B98:$B100)&lt;3),"",AVERAGE($B98:$B100))</f>
        <v/>
      </c>
      <c r="G100" s="13">
        <f>IF(OR($A100="",$B100="",$B88=""),"",IFERROR(($B100-$B88)/$B88,""))</f>
        <v/>
      </c>
    </row>
    <row r="101">
      <c r="A101" s="8" t="n"/>
      <c r="B101" s="9" t="n"/>
      <c r="C101" s="10">
        <f>IF($A101="","",MONTH($A101))</f>
        <v/>
      </c>
      <c r="D101" s="11">
        <f>IF($C101="","",IFERROR(INDEX(Seasonal!$F$6:$F$17,MATCH($C101,Seasonal!$A$6:$A$17,0)),1))</f>
        <v/>
      </c>
      <c r="E101" s="12">
        <f>IF(OR($A101="",$B101=""),"",IFERROR($B101/$D101,""))</f>
        <v/>
      </c>
      <c r="F101" s="12">
        <f>IF(OR($A101="",$B101="",COUNT($B99:$B101)&lt;3),"",AVERAGE($B99:$B101))</f>
        <v/>
      </c>
      <c r="G101" s="13">
        <f>IF(OR($A101="",$B101="",$B89=""),"",IFERROR(($B101-$B89)/$B89,""))</f>
        <v/>
      </c>
    </row>
    <row r="102">
      <c r="A102" s="8" t="n"/>
      <c r="B102" s="9" t="n"/>
      <c r="C102" s="10">
        <f>IF($A102="","",MONTH($A102))</f>
        <v/>
      </c>
      <c r="D102" s="11">
        <f>IF($C102="","",IFERROR(INDEX(Seasonal!$F$6:$F$17,MATCH($C102,Seasonal!$A$6:$A$17,0)),1))</f>
        <v/>
      </c>
      <c r="E102" s="12">
        <f>IF(OR($A102="",$B102=""),"",IFERROR($B102/$D102,""))</f>
        <v/>
      </c>
      <c r="F102" s="12">
        <f>IF(OR($A102="",$B102="",COUNT($B100:$B102)&lt;3),"",AVERAGE($B100:$B102))</f>
        <v/>
      </c>
      <c r="G102" s="13">
        <f>IF(OR($A102="",$B102="",$B90=""),"",IFERROR(($B102-$B90)/$B90,""))</f>
        <v/>
      </c>
    </row>
    <row r="103">
      <c r="A103" s="8" t="n"/>
      <c r="B103" s="9" t="n"/>
      <c r="C103" s="10">
        <f>IF($A103="","",MONTH($A103))</f>
        <v/>
      </c>
      <c r="D103" s="11">
        <f>IF($C103="","",IFERROR(INDEX(Seasonal!$F$6:$F$17,MATCH($C103,Seasonal!$A$6:$A$17,0)),1))</f>
        <v/>
      </c>
      <c r="E103" s="12">
        <f>IF(OR($A103="",$B103=""),"",IFERROR($B103/$D103,""))</f>
        <v/>
      </c>
      <c r="F103" s="12">
        <f>IF(OR($A103="",$B103="",COUNT($B101:$B103)&lt;3),"",AVERAGE($B101:$B103))</f>
        <v/>
      </c>
      <c r="G103" s="13">
        <f>IF(OR($A103="",$B103="",$B91=""),"",IFERROR(($B103-$B91)/$B91,""))</f>
        <v/>
      </c>
    </row>
    <row r="104">
      <c r="A104" s="8" t="n"/>
      <c r="B104" s="9" t="n"/>
      <c r="C104" s="10">
        <f>IF($A104="","",MONTH($A104))</f>
        <v/>
      </c>
      <c r="D104" s="11">
        <f>IF($C104="","",IFERROR(INDEX(Seasonal!$F$6:$F$17,MATCH($C104,Seasonal!$A$6:$A$17,0)),1))</f>
        <v/>
      </c>
      <c r="E104" s="12">
        <f>IF(OR($A104="",$B104=""),"",IFERROR($B104/$D104,""))</f>
        <v/>
      </c>
      <c r="F104" s="12">
        <f>IF(OR($A104="",$B104="",COUNT($B102:$B104)&lt;3),"",AVERAGE($B102:$B104))</f>
        <v/>
      </c>
      <c r="G104" s="13">
        <f>IF(OR($A104="",$B104="",$B92=""),"",IFERROR(($B104-$B92)/$B92,""))</f>
        <v/>
      </c>
    </row>
    <row r="105">
      <c r="A105" s="8" t="n"/>
      <c r="B105" s="9" t="n"/>
      <c r="C105" s="10">
        <f>IF($A105="","",MONTH($A105))</f>
        <v/>
      </c>
      <c r="D105" s="11">
        <f>IF($C105="","",IFERROR(INDEX(Seasonal!$F$6:$F$17,MATCH($C105,Seasonal!$A$6:$A$17,0)),1))</f>
        <v/>
      </c>
      <c r="E105" s="12">
        <f>IF(OR($A105="",$B105=""),"",IFERROR($B105/$D105,""))</f>
        <v/>
      </c>
      <c r="F105" s="12">
        <f>IF(OR($A105="",$B105="",COUNT($B103:$B105)&lt;3),"",AVERAGE($B103:$B105))</f>
        <v/>
      </c>
      <c r="G105" s="13">
        <f>IF(OR($A105="",$B105="",$B93=""),"",IFERROR(($B105-$B93)/$B93,""))</f>
        <v/>
      </c>
    </row>
    <row r="106">
      <c r="A106" s="8" t="n"/>
      <c r="B106" s="9" t="n"/>
      <c r="C106" s="10">
        <f>IF($A106="","",MONTH($A106))</f>
        <v/>
      </c>
      <c r="D106" s="11">
        <f>IF($C106="","",IFERROR(INDEX(Seasonal!$F$6:$F$17,MATCH($C106,Seasonal!$A$6:$A$17,0)),1))</f>
        <v/>
      </c>
      <c r="E106" s="12">
        <f>IF(OR($A106="",$B106=""),"",IFERROR($B106/$D106,""))</f>
        <v/>
      </c>
      <c r="F106" s="12">
        <f>IF(OR($A106="",$B106="",COUNT($B104:$B106)&lt;3),"",AVERAGE($B104:$B106))</f>
        <v/>
      </c>
      <c r="G106" s="13">
        <f>IF(OR($A106="",$B106="",$B94=""),"",IFERROR(($B106-$B94)/$B94,""))</f>
        <v/>
      </c>
    </row>
    <row r="107">
      <c r="A107" s="8" t="n"/>
      <c r="B107" s="9" t="n"/>
      <c r="C107" s="10">
        <f>IF($A107="","",MONTH($A107))</f>
        <v/>
      </c>
      <c r="D107" s="11">
        <f>IF($C107="","",IFERROR(INDEX(Seasonal!$F$6:$F$17,MATCH($C107,Seasonal!$A$6:$A$17,0)),1))</f>
        <v/>
      </c>
      <c r="E107" s="12">
        <f>IF(OR($A107="",$B107=""),"",IFERROR($B107/$D107,""))</f>
        <v/>
      </c>
      <c r="F107" s="12">
        <f>IF(OR($A107="",$B107="",COUNT($B105:$B107)&lt;3),"",AVERAGE($B105:$B107))</f>
        <v/>
      </c>
      <c r="G107" s="13">
        <f>IF(OR($A107="",$B107="",$B95=""),"",IFERROR(($B107-$B95)/$B95,""))</f>
        <v/>
      </c>
    </row>
    <row r="108">
      <c r="A108" s="8" t="n"/>
      <c r="B108" s="9" t="n"/>
      <c r="C108" s="10">
        <f>IF($A108="","",MONTH($A108))</f>
        <v/>
      </c>
      <c r="D108" s="11">
        <f>IF($C108="","",IFERROR(INDEX(Seasonal!$F$6:$F$17,MATCH($C108,Seasonal!$A$6:$A$17,0)),1))</f>
        <v/>
      </c>
      <c r="E108" s="12">
        <f>IF(OR($A108="",$B108=""),"",IFERROR($B108/$D108,""))</f>
        <v/>
      </c>
      <c r="F108" s="12">
        <f>IF(OR($A108="",$B108="",COUNT($B106:$B108)&lt;3),"",AVERAGE($B106:$B108))</f>
        <v/>
      </c>
      <c r="G108" s="13">
        <f>IF(OR($A108="",$B108="",$B96=""),"",IFERROR(($B108-$B96)/$B96,""))</f>
        <v/>
      </c>
    </row>
    <row r="109">
      <c r="A109" s="8" t="n"/>
      <c r="B109" s="9" t="n"/>
      <c r="C109" s="10">
        <f>IF($A109="","",MONTH($A109))</f>
        <v/>
      </c>
      <c r="D109" s="11">
        <f>IF($C109="","",IFERROR(INDEX(Seasonal!$F$6:$F$17,MATCH($C109,Seasonal!$A$6:$A$17,0)),1))</f>
        <v/>
      </c>
      <c r="E109" s="12">
        <f>IF(OR($A109="",$B109=""),"",IFERROR($B109/$D109,""))</f>
        <v/>
      </c>
      <c r="F109" s="12">
        <f>IF(OR($A109="",$B109="",COUNT($B107:$B109)&lt;3),"",AVERAGE($B107:$B109))</f>
        <v/>
      </c>
      <c r="G109" s="13">
        <f>IF(OR($A109="",$B109="",$B97=""),"",IFERROR(($B109-$B97)/$B97,""))</f>
        <v/>
      </c>
    </row>
    <row r="110">
      <c r="A110" s="8" t="n"/>
      <c r="B110" s="9" t="n"/>
      <c r="C110" s="10">
        <f>IF($A110="","",MONTH($A110))</f>
        <v/>
      </c>
      <c r="D110" s="11">
        <f>IF($C110="","",IFERROR(INDEX(Seasonal!$F$6:$F$17,MATCH($C110,Seasonal!$A$6:$A$17,0)),1))</f>
        <v/>
      </c>
      <c r="E110" s="12">
        <f>IF(OR($A110="",$B110=""),"",IFERROR($B110/$D110,""))</f>
        <v/>
      </c>
      <c r="F110" s="12">
        <f>IF(OR($A110="",$B110="",COUNT($B108:$B110)&lt;3),"",AVERAGE($B108:$B110))</f>
        <v/>
      </c>
      <c r="G110" s="13">
        <f>IF(OR($A110="",$B110="",$B98=""),"",IFERROR(($B110-$B98)/$B98,""))</f>
        <v/>
      </c>
    </row>
    <row r="111">
      <c r="A111" s="8" t="n"/>
      <c r="B111" s="9" t="n"/>
      <c r="C111" s="10">
        <f>IF($A111="","",MONTH($A111))</f>
        <v/>
      </c>
      <c r="D111" s="11">
        <f>IF($C111="","",IFERROR(INDEX(Seasonal!$F$6:$F$17,MATCH($C111,Seasonal!$A$6:$A$17,0)),1))</f>
        <v/>
      </c>
      <c r="E111" s="12">
        <f>IF(OR($A111="",$B111=""),"",IFERROR($B111/$D111,""))</f>
        <v/>
      </c>
      <c r="F111" s="12">
        <f>IF(OR($A111="",$B111="",COUNT($B109:$B111)&lt;3),"",AVERAGE($B109:$B111))</f>
        <v/>
      </c>
      <c r="G111" s="13">
        <f>IF(OR($A111="",$B111="",$B99=""),"",IFERROR(($B111-$B99)/$B99,""))</f>
        <v/>
      </c>
    </row>
    <row r="112">
      <c r="A112" s="8" t="n"/>
      <c r="B112" s="9" t="n"/>
      <c r="C112" s="10">
        <f>IF($A112="","",MONTH($A112))</f>
        <v/>
      </c>
      <c r="D112" s="11">
        <f>IF($C112="","",IFERROR(INDEX(Seasonal!$F$6:$F$17,MATCH($C112,Seasonal!$A$6:$A$17,0)),1))</f>
        <v/>
      </c>
      <c r="E112" s="12">
        <f>IF(OR($A112="",$B112=""),"",IFERROR($B112/$D112,""))</f>
        <v/>
      </c>
      <c r="F112" s="12">
        <f>IF(OR($A112="",$B112="",COUNT($B110:$B112)&lt;3),"",AVERAGE($B110:$B112))</f>
        <v/>
      </c>
      <c r="G112" s="13">
        <f>IF(OR($A112="",$B112="",$B100=""),"",IFERROR(($B112-$B100)/$B100,""))</f>
        <v/>
      </c>
    </row>
    <row r="113">
      <c r="A113" s="8" t="n"/>
      <c r="B113" s="9" t="n"/>
      <c r="C113" s="10">
        <f>IF($A113="","",MONTH($A113))</f>
        <v/>
      </c>
      <c r="D113" s="11">
        <f>IF($C113="","",IFERROR(INDEX(Seasonal!$F$6:$F$17,MATCH($C113,Seasonal!$A$6:$A$17,0)),1))</f>
        <v/>
      </c>
      <c r="E113" s="12">
        <f>IF(OR($A113="",$B113=""),"",IFERROR($B113/$D113,""))</f>
        <v/>
      </c>
      <c r="F113" s="12">
        <f>IF(OR($A113="",$B113="",COUNT($B111:$B113)&lt;3),"",AVERAGE($B111:$B113))</f>
        <v/>
      </c>
      <c r="G113" s="13">
        <f>IF(OR($A113="",$B113="",$B101=""),"",IFERROR(($B113-$B101)/$B101,""))</f>
        <v/>
      </c>
    </row>
    <row r="114">
      <c r="A114" s="8" t="n"/>
      <c r="B114" s="9" t="n"/>
      <c r="C114" s="10">
        <f>IF($A114="","",MONTH($A114))</f>
        <v/>
      </c>
      <c r="D114" s="11">
        <f>IF($C114="","",IFERROR(INDEX(Seasonal!$F$6:$F$17,MATCH($C114,Seasonal!$A$6:$A$17,0)),1))</f>
        <v/>
      </c>
      <c r="E114" s="12">
        <f>IF(OR($A114="",$B114=""),"",IFERROR($B114/$D114,""))</f>
        <v/>
      </c>
      <c r="F114" s="12">
        <f>IF(OR($A114="",$B114="",COUNT($B112:$B114)&lt;3),"",AVERAGE($B112:$B114))</f>
        <v/>
      </c>
      <c r="G114" s="13">
        <f>IF(OR($A114="",$B114="",$B102=""),"",IFERROR(($B114-$B102)/$B102,""))</f>
        <v/>
      </c>
    </row>
    <row r="115">
      <c r="A115" s="8" t="n"/>
      <c r="B115" s="9" t="n"/>
      <c r="C115" s="10">
        <f>IF($A115="","",MONTH($A115))</f>
        <v/>
      </c>
      <c r="D115" s="11">
        <f>IF($C115="","",IFERROR(INDEX(Seasonal!$F$6:$F$17,MATCH($C115,Seasonal!$A$6:$A$17,0)),1))</f>
        <v/>
      </c>
      <c r="E115" s="12">
        <f>IF(OR($A115="",$B115=""),"",IFERROR($B115/$D115,""))</f>
        <v/>
      </c>
      <c r="F115" s="12">
        <f>IF(OR($A115="",$B115="",COUNT($B113:$B115)&lt;3),"",AVERAGE($B113:$B115))</f>
        <v/>
      </c>
      <c r="G115" s="13">
        <f>IF(OR($A115="",$B115="",$B103=""),"",IFERROR(($B115-$B103)/$B103,""))</f>
        <v/>
      </c>
    </row>
    <row r="116">
      <c r="A116" s="8" t="n"/>
      <c r="B116" s="9" t="n"/>
      <c r="C116" s="10">
        <f>IF($A116="","",MONTH($A116))</f>
        <v/>
      </c>
      <c r="D116" s="11">
        <f>IF($C116="","",IFERROR(INDEX(Seasonal!$F$6:$F$17,MATCH($C116,Seasonal!$A$6:$A$17,0)),1))</f>
        <v/>
      </c>
      <c r="E116" s="12">
        <f>IF(OR($A116="",$B116=""),"",IFERROR($B116/$D116,""))</f>
        <v/>
      </c>
      <c r="F116" s="12">
        <f>IF(OR($A116="",$B116="",COUNT($B114:$B116)&lt;3),"",AVERAGE($B114:$B116))</f>
        <v/>
      </c>
      <c r="G116" s="13">
        <f>IF(OR($A116="",$B116="",$B104=""),"",IFERROR(($B116-$B104)/$B104,""))</f>
        <v/>
      </c>
    </row>
    <row r="117">
      <c r="A117" s="8" t="n"/>
      <c r="B117" s="9" t="n"/>
      <c r="C117" s="10">
        <f>IF($A117="","",MONTH($A117))</f>
        <v/>
      </c>
      <c r="D117" s="11">
        <f>IF($C117="","",IFERROR(INDEX(Seasonal!$F$6:$F$17,MATCH($C117,Seasonal!$A$6:$A$17,0)),1))</f>
        <v/>
      </c>
      <c r="E117" s="12">
        <f>IF(OR($A117="",$B117=""),"",IFERROR($B117/$D117,""))</f>
        <v/>
      </c>
      <c r="F117" s="12">
        <f>IF(OR($A117="",$B117="",COUNT($B115:$B117)&lt;3),"",AVERAGE($B115:$B117))</f>
        <v/>
      </c>
      <c r="G117" s="13">
        <f>IF(OR($A117="",$B117="",$B105=""),"",IFERROR(($B117-$B105)/$B105,""))</f>
        <v/>
      </c>
    </row>
    <row r="118">
      <c r="A118" s="8" t="n"/>
      <c r="B118" s="9" t="n"/>
      <c r="C118" s="10">
        <f>IF($A118="","",MONTH($A118))</f>
        <v/>
      </c>
      <c r="D118" s="11">
        <f>IF($C118="","",IFERROR(INDEX(Seasonal!$F$6:$F$17,MATCH($C118,Seasonal!$A$6:$A$17,0)),1))</f>
        <v/>
      </c>
      <c r="E118" s="12">
        <f>IF(OR($A118="",$B118=""),"",IFERROR($B118/$D118,""))</f>
        <v/>
      </c>
      <c r="F118" s="12">
        <f>IF(OR($A118="",$B118="",COUNT($B116:$B118)&lt;3),"",AVERAGE($B116:$B118))</f>
        <v/>
      </c>
      <c r="G118" s="13">
        <f>IF(OR($A118="",$B118="",$B106=""),"",IFERROR(($B118-$B106)/$B106,""))</f>
        <v/>
      </c>
    </row>
    <row r="119">
      <c r="A119" s="8" t="n"/>
      <c r="B119" s="9" t="n"/>
      <c r="C119" s="10">
        <f>IF($A119="","",MONTH($A119))</f>
        <v/>
      </c>
      <c r="D119" s="11">
        <f>IF($C119="","",IFERROR(INDEX(Seasonal!$F$6:$F$17,MATCH($C119,Seasonal!$A$6:$A$17,0)),1))</f>
        <v/>
      </c>
      <c r="E119" s="12">
        <f>IF(OR($A119="",$B119=""),"",IFERROR($B119/$D119,""))</f>
        <v/>
      </c>
      <c r="F119" s="12">
        <f>IF(OR($A119="",$B119="",COUNT($B117:$B119)&lt;3),"",AVERAGE($B117:$B119))</f>
        <v/>
      </c>
      <c r="G119" s="13">
        <f>IF(OR($A119="",$B119="",$B107=""),"",IFERROR(($B119-$B107)/$B107,""))</f>
        <v/>
      </c>
    </row>
    <row r="120">
      <c r="A120" s="8" t="n"/>
      <c r="B120" s="9" t="n"/>
      <c r="C120" s="10">
        <f>IF($A120="","",MONTH($A120))</f>
        <v/>
      </c>
      <c r="D120" s="11">
        <f>IF($C120="","",IFERROR(INDEX(Seasonal!$F$6:$F$17,MATCH($C120,Seasonal!$A$6:$A$17,0)),1))</f>
        <v/>
      </c>
      <c r="E120" s="12">
        <f>IF(OR($A120="",$B120=""),"",IFERROR($B120/$D120,""))</f>
        <v/>
      </c>
      <c r="F120" s="12">
        <f>IF(OR($A120="",$B120="",COUNT($B118:$B120)&lt;3),"",AVERAGE($B118:$B120))</f>
        <v/>
      </c>
      <c r="G120" s="13">
        <f>IF(OR($A120="",$B120="",$B108=""),"",IFERROR(($B120-$B108)/$B108,""))</f>
        <v/>
      </c>
    </row>
    <row r="121">
      <c r="A121" s="8" t="n"/>
      <c r="B121" s="9" t="n"/>
      <c r="C121" s="10">
        <f>IF($A121="","",MONTH($A121))</f>
        <v/>
      </c>
      <c r="D121" s="11">
        <f>IF($C121="","",IFERROR(INDEX(Seasonal!$F$6:$F$17,MATCH($C121,Seasonal!$A$6:$A$17,0)),1))</f>
        <v/>
      </c>
      <c r="E121" s="12">
        <f>IF(OR($A121="",$B121=""),"",IFERROR($B121/$D121,""))</f>
        <v/>
      </c>
      <c r="F121" s="12">
        <f>IF(OR($A121="",$B121="",COUNT($B119:$B121)&lt;3),"",AVERAGE($B119:$B121))</f>
        <v/>
      </c>
      <c r="G121" s="13">
        <f>IF(OR($A121="",$B121="",$B109=""),"",IFERROR(($B121-$B109)/$B109,""))</f>
        <v/>
      </c>
    </row>
    <row r="122">
      <c r="A122" s="8" t="n"/>
      <c r="B122" s="9" t="n"/>
      <c r="C122" s="10">
        <f>IF($A122="","",MONTH($A122))</f>
        <v/>
      </c>
      <c r="D122" s="11">
        <f>IF($C122="","",IFERROR(INDEX(Seasonal!$F$6:$F$17,MATCH($C122,Seasonal!$A$6:$A$17,0)),1))</f>
        <v/>
      </c>
      <c r="E122" s="12">
        <f>IF(OR($A122="",$B122=""),"",IFERROR($B122/$D122,""))</f>
        <v/>
      </c>
      <c r="F122" s="12">
        <f>IF(OR($A122="",$B122="",COUNT($B120:$B122)&lt;3),"",AVERAGE($B120:$B122))</f>
        <v/>
      </c>
      <c r="G122" s="13">
        <f>IF(OR($A122="",$B122="",$B110=""),"",IFERROR(($B122-$B110)/$B110,""))</f>
        <v/>
      </c>
    </row>
    <row r="123">
      <c r="A123" s="8" t="n"/>
      <c r="B123" s="9" t="n"/>
      <c r="C123" s="10">
        <f>IF($A123="","",MONTH($A123))</f>
        <v/>
      </c>
      <c r="D123" s="11">
        <f>IF($C123="","",IFERROR(INDEX(Seasonal!$F$6:$F$17,MATCH($C123,Seasonal!$A$6:$A$17,0)),1))</f>
        <v/>
      </c>
      <c r="E123" s="12">
        <f>IF(OR($A123="",$B123=""),"",IFERROR($B123/$D123,""))</f>
        <v/>
      </c>
      <c r="F123" s="12">
        <f>IF(OR($A123="",$B123="",COUNT($B121:$B123)&lt;3),"",AVERAGE($B121:$B123))</f>
        <v/>
      </c>
      <c r="G123" s="13">
        <f>IF(OR($A123="",$B123="",$B111=""),"",IFERROR(($B123-$B111)/$B111,""))</f>
        <v/>
      </c>
    </row>
    <row r="124">
      <c r="A124" s="8" t="n"/>
      <c r="B124" s="9" t="n"/>
      <c r="C124" s="10">
        <f>IF($A124="","",MONTH($A124))</f>
        <v/>
      </c>
      <c r="D124" s="11">
        <f>IF($C124="","",IFERROR(INDEX(Seasonal!$F$6:$F$17,MATCH($C124,Seasonal!$A$6:$A$17,0)),1))</f>
        <v/>
      </c>
      <c r="E124" s="12">
        <f>IF(OR($A124="",$B124=""),"",IFERROR($B124/$D124,""))</f>
        <v/>
      </c>
      <c r="F124" s="12">
        <f>IF(OR($A124="",$B124="",COUNT($B122:$B124)&lt;3),"",AVERAGE($B122:$B124))</f>
        <v/>
      </c>
      <c r="G124" s="13">
        <f>IF(OR($A124="",$B124="",$B112=""),"",IFERROR(($B124-$B112)/$B112,""))</f>
        <v/>
      </c>
    </row>
    <row r="125">
      <c r="A125" s="8" t="n"/>
      <c r="B125" s="9" t="n"/>
      <c r="C125" s="10">
        <f>IF($A125="","",MONTH($A125))</f>
        <v/>
      </c>
      <c r="D125" s="11">
        <f>IF($C125="","",IFERROR(INDEX(Seasonal!$F$6:$F$17,MATCH($C125,Seasonal!$A$6:$A$17,0)),1))</f>
        <v/>
      </c>
      <c r="E125" s="12">
        <f>IF(OR($A125="",$B125=""),"",IFERROR($B125/$D125,""))</f>
        <v/>
      </c>
      <c r="F125" s="12">
        <f>IF(OR($A125="",$B125="",COUNT($B123:$B125)&lt;3),"",AVERAGE($B123:$B125))</f>
        <v/>
      </c>
      <c r="G125" s="13">
        <f>IF(OR($A125="",$B125="",$B113=""),"",IFERROR(($B125-$B113)/$B113,""))</f>
        <v/>
      </c>
    </row>
    <row r="126">
      <c r="A126" s="8" t="n"/>
      <c r="B126" s="9" t="n"/>
      <c r="C126" s="10">
        <f>IF($A126="","",MONTH($A126))</f>
        <v/>
      </c>
      <c r="D126" s="11">
        <f>IF($C126="","",IFERROR(INDEX(Seasonal!$F$6:$F$17,MATCH($C126,Seasonal!$A$6:$A$17,0)),1))</f>
        <v/>
      </c>
      <c r="E126" s="12">
        <f>IF(OR($A126="",$B126=""),"",IFERROR($B126/$D126,""))</f>
        <v/>
      </c>
      <c r="F126" s="12">
        <f>IF(OR($A126="",$B126="",COUNT($B124:$B126)&lt;3),"",AVERAGE($B124:$B126))</f>
        <v/>
      </c>
      <c r="G126" s="13">
        <f>IF(OR($A126="",$B126="",$B114=""),"",IFERROR(($B126-$B114)/$B114,""))</f>
        <v/>
      </c>
    </row>
    <row r="127">
      <c r="A127" s="8" t="n"/>
      <c r="B127" s="9" t="n"/>
      <c r="C127" s="10">
        <f>IF($A127="","",MONTH($A127))</f>
        <v/>
      </c>
      <c r="D127" s="11">
        <f>IF($C127="","",IFERROR(INDEX(Seasonal!$F$6:$F$17,MATCH($C127,Seasonal!$A$6:$A$17,0)),1))</f>
        <v/>
      </c>
      <c r="E127" s="12">
        <f>IF(OR($A127="",$B127=""),"",IFERROR($B127/$D127,""))</f>
        <v/>
      </c>
      <c r="F127" s="12">
        <f>IF(OR($A127="",$B127="",COUNT($B125:$B127)&lt;3),"",AVERAGE($B125:$B127))</f>
        <v/>
      </c>
      <c r="G127" s="13">
        <f>IF(OR($A127="",$B127="",$B115=""),"",IFERROR(($B127-$B115)/$B115,""))</f>
        <v/>
      </c>
    </row>
    <row r="128">
      <c r="A128" s="8" t="n"/>
      <c r="B128" s="9" t="n"/>
      <c r="C128" s="10">
        <f>IF($A128="","",MONTH($A128))</f>
        <v/>
      </c>
      <c r="D128" s="11">
        <f>IF($C128="","",IFERROR(INDEX(Seasonal!$F$6:$F$17,MATCH($C128,Seasonal!$A$6:$A$17,0)),1))</f>
        <v/>
      </c>
      <c r="E128" s="12">
        <f>IF(OR($A128="",$B128=""),"",IFERROR($B128/$D128,""))</f>
        <v/>
      </c>
      <c r="F128" s="12">
        <f>IF(OR($A128="",$B128="",COUNT($B126:$B128)&lt;3),"",AVERAGE($B126:$B128))</f>
        <v/>
      </c>
      <c r="G128" s="13">
        <f>IF(OR($A128="",$B128="",$B116=""),"",IFERROR(($B128-$B116)/$B116,""))</f>
        <v/>
      </c>
    </row>
    <row r="129">
      <c r="A129" s="8" t="n"/>
      <c r="B129" s="9" t="n"/>
      <c r="C129" s="10">
        <f>IF($A129="","",MONTH($A129))</f>
        <v/>
      </c>
      <c r="D129" s="11">
        <f>IF($C129="","",IFERROR(INDEX(Seasonal!$F$6:$F$17,MATCH($C129,Seasonal!$A$6:$A$17,0)),1))</f>
        <v/>
      </c>
      <c r="E129" s="12">
        <f>IF(OR($A129="",$B129=""),"",IFERROR($B129/$D129,""))</f>
        <v/>
      </c>
      <c r="F129" s="12">
        <f>IF(OR($A129="",$B129="",COUNT($B127:$B129)&lt;3),"",AVERAGE($B127:$B129))</f>
        <v/>
      </c>
      <c r="G129" s="13">
        <f>IF(OR($A129="",$B129="",$B117=""),"",IFERROR(($B129-$B117)/$B117,""))</f>
        <v/>
      </c>
    </row>
    <row r="130">
      <c r="A130" s="8" t="n"/>
      <c r="B130" s="9" t="n"/>
      <c r="C130" s="10">
        <f>IF($A130="","",MONTH($A130))</f>
        <v/>
      </c>
      <c r="D130" s="11">
        <f>IF($C130="","",IFERROR(INDEX(Seasonal!$F$6:$F$17,MATCH($C130,Seasonal!$A$6:$A$17,0)),1))</f>
        <v/>
      </c>
      <c r="E130" s="12">
        <f>IF(OR($A130="",$B130=""),"",IFERROR($B130/$D130,""))</f>
        <v/>
      </c>
      <c r="F130" s="12">
        <f>IF(OR($A130="",$B130="",COUNT($B128:$B130)&lt;3),"",AVERAGE($B128:$B130))</f>
        <v/>
      </c>
      <c r="G130" s="13">
        <f>IF(OR($A130="",$B130="",$B118=""),"",IFERROR(($B130-$B118)/$B118,""))</f>
        <v/>
      </c>
    </row>
    <row r="131">
      <c r="A131" s="8" t="n"/>
      <c r="B131" s="9" t="n"/>
      <c r="C131" s="10">
        <f>IF($A131="","",MONTH($A131))</f>
        <v/>
      </c>
      <c r="D131" s="11">
        <f>IF($C131="","",IFERROR(INDEX(Seasonal!$F$6:$F$17,MATCH($C131,Seasonal!$A$6:$A$17,0)),1))</f>
        <v/>
      </c>
      <c r="E131" s="12">
        <f>IF(OR($A131="",$B131=""),"",IFERROR($B131/$D131,""))</f>
        <v/>
      </c>
      <c r="F131" s="12">
        <f>IF(OR($A131="",$B131="",COUNT($B129:$B131)&lt;3),"",AVERAGE($B129:$B131))</f>
        <v/>
      </c>
      <c r="G131" s="13">
        <f>IF(OR($A131="",$B131="",$B119=""),"",IFERROR(($B131-$B119)/$B119,""))</f>
        <v/>
      </c>
    </row>
    <row r="132">
      <c r="A132" s="8" t="n"/>
      <c r="B132" s="9" t="n"/>
      <c r="C132" s="10">
        <f>IF($A132="","",MONTH($A132))</f>
        <v/>
      </c>
      <c r="D132" s="11">
        <f>IF($C132="","",IFERROR(INDEX(Seasonal!$F$6:$F$17,MATCH($C132,Seasonal!$A$6:$A$17,0)),1))</f>
        <v/>
      </c>
      <c r="E132" s="12">
        <f>IF(OR($A132="",$B132=""),"",IFERROR($B132/$D132,""))</f>
        <v/>
      </c>
      <c r="F132" s="12">
        <f>IF(OR($A132="",$B132="",COUNT($B130:$B132)&lt;3),"",AVERAGE($B130:$B132))</f>
        <v/>
      </c>
      <c r="G132" s="13">
        <f>IF(OR($A132="",$B132="",$B120=""),"",IFERROR(($B132-$B120)/$B120,""))</f>
        <v/>
      </c>
    </row>
    <row r="133">
      <c r="A133" s="8" t="n"/>
      <c r="B133" s="9" t="n"/>
      <c r="C133" s="10">
        <f>IF($A133="","",MONTH($A133))</f>
        <v/>
      </c>
      <c r="D133" s="11">
        <f>IF($C133="","",IFERROR(INDEX(Seasonal!$F$6:$F$17,MATCH($C133,Seasonal!$A$6:$A$17,0)),1))</f>
        <v/>
      </c>
      <c r="E133" s="12">
        <f>IF(OR($A133="",$B133=""),"",IFERROR($B133/$D133,""))</f>
        <v/>
      </c>
      <c r="F133" s="12">
        <f>IF(OR($A133="",$B133="",COUNT($B131:$B133)&lt;3),"",AVERAGE($B131:$B133))</f>
        <v/>
      </c>
      <c r="G133" s="13">
        <f>IF(OR($A133="",$B133="",$B121=""),"",IFERROR(($B133-$B121)/$B121,""))</f>
        <v/>
      </c>
    </row>
    <row r="134">
      <c r="A134" s="8" t="n"/>
      <c r="B134" s="9" t="n"/>
      <c r="C134" s="10">
        <f>IF($A134="","",MONTH($A134))</f>
        <v/>
      </c>
      <c r="D134" s="11">
        <f>IF($C134="","",IFERROR(INDEX(Seasonal!$F$6:$F$17,MATCH($C134,Seasonal!$A$6:$A$17,0)),1))</f>
        <v/>
      </c>
      <c r="E134" s="12">
        <f>IF(OR($A134="",$B134=""),"",IFERROR($B134/$D134,""))</f>
        <v/>
      </c>
      <c r="F134" s="12">
        <f>IF(OR($A134="",$B134="",COUNT($B132:$B134)&lt;3),"",AVERAGE($B132:$B134))</f>
        <v/>
      </c>
      <c r="G134" s="13">
        <f>IF(OR($A134="",$B134="",$B122=""),"",IFERROR(($B134-$B122)/$B122,""))</f>
        <v/>
      </c>
    </row>
    <row r="135">
      <c r="A135" s="8" t="n"/>
      <c r="B135" s="9" t="n"/>
      <c r="C135" s="10">
        <f>IF($A135="","",MONTH($A135))</f>
        <v/>
      </c>
      <c r="D135" s="11">
        <f>IF($C135="","",IFERROR(INDEX(Seasonal!$F$6:$F$17,MATCH($C135,Seasonal!$A$6:$A$17,0)),1))</f>
        <v/>
      </c>
      <c r="E135" s="12">
        <f>IF(OR($A135="",$B135=""),"",IFERROR($B135/$D135,""))</f>
        <v/>
      </c>
      <c r="F135" s="12">
        <f>IF(OR($A135="",$B135="",COUNT($B133:$B135)&lt;3),"",AVERAGE($B133:$B135))</f>
        <v/>
      </c>
      <c r="G135" s="13">
        <f>IF(OR($A135="",$B135="",$B123=""),"",IFERROR(($B135-$B123)/$B123,""))</f>
        <v/>
      </c>
    </row>
    <row r="136">
      <c r="A136" s="8" t="n"/>
      <c r="B136" s="9" t="n"/>
      <c r="C136" s="10">
        <f>IF($A136="","",MONTH($A136))</f>
        <v/>
      </c>
      <c r="D136" s="11">
        <f>IF($C136="","",IFERROR(INDEX(Seasonal!$F$6:$F$17,MATCH($C136,Seasonal!$A$6:$A$17,0)),1))</f>
        <v/>
      </c>
      <c r="E136" s="12">
        <f>IF(OR($A136="",$B136=""),"",IFERROR($B136/$D136,""))</f>
        <v/>
      </c>
      <c r="F136" s="12">
        <f>IF(OR($A136="",$B136="",COUNT($B134:$B136)&lt;3),"",AVERAGE($B134:$B136))</f>
        <v/>
      </c>
      <c r="G136" s="13">
        <f>IF(OR($A136="",$B136="",$B124=""),"",IFERROR(($B136-$B124)/$B124,""))</f>
        <v/>
      </c>
    </row>
    <row r="137">
      <c r="A137" s="8" t="n"/>
      <c r="B137" s="9" t="n"/>
      <c r="C137" s="10">
        <f>IF($A137="","",MONTH($A137))</f>
        <v/>
      </c>
      <c r="D137" s="11">
        <f>IF($C137="","",IFERROR(INDEX(Seasonal!$F$6:$F$17,MATCH($C137,Seasonal!$A$6:$A$17,0)),1))</f>
        <v/>
      </c>
      <c r="E137" s="12">
        <f>IF(OR($A137="",$B137=""),"",IFERROR($B137/$D137,""))</f>
        <v/>
      </c>
      <c r="F137" s="12">
        <f>IF(OR($A137="",$B137="",COUNT($B135:$B137)&lt;3),"",AVERAGE($B135:$B137))</f>
        <v/>
      </c>
      <c r="G137" s="13">
        <f>IF(OR($A137="",$B137="",$B125=""),"",IFERROR(($B137-$B125)/$B125,""))</f>
        <v/>
      </c>
    </row>
    <row r="138">
      <c r="A138" s="8" t="n"/>
      <c r="B138" s="9" t="n"/>
      <c r="C138" s="10">
        <f>IF($A138="","",MONTH($A138))</f>
        <v/>
      </c>
      <c r="D138" s="11">
        <f>IF($C138="","",IFERROR(INDEX(Seasonal!$F$6:$F$17,MATCH($C138,Seasonal!$A$6:$A$17,0)),1))</f>
        <v/>
      </c>
      <c r="E138" s="12">
        <f>IF(OR($A138="",$B138=""),"",IFERROR($B138/$D138,""))</f>
        <v/>
      </c>
      <c r="F138" s="12">
        <f>IF(OR($A138="",$B138="",COUNT($B136:$B138)&lt;3),"",AVERAGE($B136:$B138))</f>
        <v/>
      </c>
      <c r="G138" s="13">
        <f>IF(OR($A138="",$B138="",$B126=""),"",IFERROR(($B138-$B126)/$B126,""))</f>
        <v/>
      </c>
    </row>
    <row r="139">
      <c r="A139" s="8" t="n"/>
      <c r="B139" s="9" t="n"/>
      <c r="C139" s="10">
        <f>IF($A139="","",MONTH($A139))</f>
        <v/>
      </c>
      <c r="D139" s="11">
        <f>IF($C139="","",IFERROR(INDEX(Seasonal!$F$6:$F$17,MATCH($C139,Seasonal!$A$6:$A$17,0)),1))</f>
        <v/>
      </c>
      <c r="E139" s="12">
        <f>IF(OR($A139="",$B139=""),"",IFERROR($B139/$D139,""))</f>
        <v/>
      </c>
      <c r="F139" s="12">
        <f>IF(OR($A139="",$B139="",COUNT($B137:$B139)&lt;3),"",AVERAGE($B137:$B139))</f>
        <v/>
      </c>
      <c r="G139" s="13">
        <f>IF(OR($A139="",$B139="",$B127=""),"",IFERROR(($B139-$B127)/$B127,""))</f>
        <v/>
      </c>
    </row>
    <row r="140">
      <c r="A140" s="8" t="n"/>
      <c r="B140" s="9" t="n"/>
      <c r="C140" s="10">
        <f>IF($A140="","",MONTH($A140))</f>
        <v/>
      </c>
      <c r="D140" s="11">
        <f>IF($C140="","",IFERROR(INDEX(Seasonal!$F$6:$F$17,MATCH($C140,Seasonal!$A$6:$A$17,0)),1))</f>
        <v/>
      </c>
      <c r="E140" s="12">
        <f>IF(OR($A140="",$B140=""),"",IFERROR($B140/$D140,""))</f>
        <v/>
      </c>
      <c r="F140" s="12">
        <f>IF(OR($A140="",$B140="",COUNT($B138:$B140)&lt;3),"",AVERAGE($B138:$B140))</f>
        <v/>
      </c>
      <c r="G140" s="13">
        <f>IF(OR($A140="",$B140="",$B128=""),"",IFERROR(($B140-$B128)/$B128,""))</f>
        <v/>
      </c>
    </row>
    <row r="141">
      <c r="A141" s="8" t="n"/>
      <c r="B141" s="9" t="n"/>
      <c r="C141" s="10">
        <f>IF($A141="","",MONTH($A141))</f>
        <v/>
      </c>
      <c r="D141" s="11">
        <f>IF($C141="","",IFERROR(INDEX(Seasonal!$F$6:$F$17,MATCH($C141,Seasonal!$A$6:$A$17,0)),1))</f>
        <v/>
      </c>
      <c r="E141" s="12">
        <f>IF(OR($A141="",$B141=""),"",IFERROR($B141/$D141,""))</f>
        <v/>
      </c>
      <c r="F141" s="12">
        <f>IF(OR($A141="",$B141="",COUNT($B139:$B141)&lt;3),"",AVERAGE($B139:$B141))</f>
        <v/>
      </c>
      <c r="G141" s="13">
        <f>IF(OR($A141="",$B141="",$B129=""),"",IFERROR(($B141-$B129)/$B129,""))</f>
        <v/>
      </c>
    </row>
    <row r="142">
      <c r="A142" s="8" t="n"/>
      <c r="B142" s="9" t="n"/>
      <c r="C142" s="10">
        <f>IF($A142="","",MONTH($A142))</f>
        <v/>
      </c>
      <c r="D142" s="11">
        <f>IF($C142="","",IFERROR(INDEX(Seasonal!$F$6:$F$17,MATCH($C142,Seasonal!$A$6:$A$17,0)),1))</f>
        <v/>
      </c>
      <c r="E142" s="12">
        <f>IF(OR($A142="",$B142=""),"",IFERROR($B142/$D142,""))</f>
        <v/>
      </c>
      <c r="F142" s="12">
        <f>IF(OR($A142="",$B142="",COUNT($B140:$B142)&lt;3),"",AVERAGE($B140:$B142))</f>
        <v/>
      </c>
      <c r="G142" s="13">
        <f>IF(OR($A142="",$B142="",$B130=""),"",IFERROR(($B142-$B130)/$B130,""))</f>
        <v/>
      </c>
    </row>
    <row r="143">
      <c r="A143" s="8" t="n"/>
      <c r="B143" s="9" t="n"/>
      <c r="C143" s="10">
        <f>IF($A143="","",MONTH($A143))</f>
        <v/>
      </c>
      <c r="D143" s="11">
        <f>IF($C143="","",IFERROR(INDEX(Seasonal!$F$6:$F$17,MATCH($C143,Seasonal!$A$6:$A$17,0)),1))</f>
        <v/>
      </c>
      <c r="E143" s="12">
        <f>IF(OR($A143="",$B143=""),"",IFERROR($B143/$D143,""))</f>
        <v/>
      </c>
      <c r="F143" s="12">
        <f>IF(OR($A143="",$B143="",COUNT($B141:$B143)&lt;3),"",AVERAGE($B141:$B143))</f>
        <v/>
      </c>
      <c r="G143" s="13">
        <f>IF(OR($A143="",$B143="",$B131=""),"",IFERROR(($B143-$B131)/$B131,""))</f>
        <v/>
      </c>
    </row>
    <row r="144">
      <c r="A144" s="8" t="n"/>
      <c r="B144" s="9" t="n"/>
      <c r="C144" s="10">
        <f>IF($A144="","",MONTH($A144))</f>
        <v/>
      </c>
      <c r="D144" s="11">
        <f>IF($C144="","",IFERROR(INDEX(Seasonal!$F$6:$F$17,MATCH($C144,Seasonal!$A$6:$A$17,0)),1))</f>
        <v/>
      </c>
      <c r="E144" s="12">
        <f>IF(OR($A144="",$B144=""),"",IFERROR($B144/$D144,""))</f>
        <v/>
      </c>
      <c r="F144" s="12">
        <f>IF(OR($A144="",$B144="",COUNT($B142:$B144)&lt;3),"",AVERAGE($B142:$B144))</f>
        <v/>
      </c>
      <c r="G144" s="13">
        <f>IF(OR($A144="",$B144="",$B132=""),"",IFERROR(($B144-$B132)/$B132,""))</f>
        <v/>
      </c>
    </row>
    <row r="145">
      <c r="A145" s="8" t="n"/>
      <c r="B145" s="9" t="n"/>
      <c r="C145" s="10">
        <f>IF($A145="","",MONTH($A145))</f>
        <v/>
      </c>
      <c r="D145" s="11">
        <f>IF($C145="","",IFERROR(INDEX(Seasonal!$F$6:$F$17,MATCH($C145,Seasonal!$A$6:$A$17,0)),1))</f>
        <v/>
      </c>
      <c r="E145" s="12">
        <f>IF(OR($A145="",$B145=""),"",IFERROR($B145/$D145,""))</f>
        <v/>
      </c>
      <c r="F145" s="12">
        <f>IF(OR($A145="",$B145="",COUNT($B143:$B145)&lt;3),"",AVERAGE($B143:$B145))</f>
        <v/>
      </c>
      <c r="G145" s="13">
        <f>IF(OR($A145="",$B145="",$B133=""),"",IFERROR(($B145-$B133)/$B133,""))</f>
        <v/>
      </c>
    </row>
    <row r="146">
      <c r="A146" s="8" t="n"/>
      <c r="B146" s="9" t="n"/>
      <c r="C146" s="10">
        <f>IF($A146="","",MONTH($A146))</f>
        <v/>
      </c>
      <c r="D146" s="11">
        <f>IF($C146="","",IFERROR(INDEX(Seasonal!$F$6:$F$17,MATCH($C146,Seasonal!$A$6:$A$17,0)),1))</f>
        <v/>
      </c>
      <c r="E146" s="12">
        <f>IF(OR($A146="",$B146=""),"",IFERROR($B146/$D146,""))</f>
        <v/>
      </c>
      <c r="F146" s="12">
        <f>IF(OR($A146="",$B146="",COUNT($B144:$B146)&lt;3),"",AVERAGE($B144:$B146))</f>
        <v/>
      </c>
      <c r="G146" s="13">
        <f>IF(OR($A146="",$B146="",$B134=""),"",IFERROR(($B146-$B134)/$B134,""))</f>
        <v/>
      </c>
    </row>
    <row r="147">
      <c r="A147" s="8" t="n"/>
      <c r="B147" s="9" t="n"/>
      <c r="C147" s="10">
        <f>IF($A147="","",MONTH($A147))</f>
        <v/>
      </c>
      <c r="D147" s="11">
        <f>IF($C147="","",IFERROR(INDEX(Seasonal!$F$6:$F$17,MATCH($C147,Seasonal!$A$6:$A$17,0)),1))</f>
        <v/>
      </c>
      <c r="E147" s="12">
        <f>IF(OR($A147="",$B147=""),"",IFERROR($B147/$D147,""))</f>
        <v/>
      </c>
      <c r="F147" s="12">
        <f>IF(OR($A147="",$B147="",COUNT($B145:$B147)&lt;3),"",AVERAGE($B145:$B147))</f>
        <v/>
      </c>
      <c r="G147" s="13">
        <f>IF(OR($A147="",$B147="",$B135=""),"",IFERROR(($B147-$B135)/$B135,""))</f>
        <v/>
      </c>
    </row>
    <row r="148">
      <c r="A148" s="8" t="n"/>
      <c r="B148" s="9" t="n"/>
      <c r="C148" s="10">
        <f>IF($A148="","",MONTH($A148))</f>
        <v/>
      </c>
      <c r="D148" s="11">
        <f>IF($C148="","",IFERROR(INDEX(Seasonal!$F$6:$F$17,MATCH($C148,Seasonal!$A$6:$A$17,0)),1))</f>
        <v/>
      </c>
      <c r="E148" s="12">
        <f>IF(OR($A148="",$B148=""),"",IFERROR($B148/$D148,""))</f>
        <v/>
      </c>
      <c r="F148" s="12">
        <f>IF(OR($A148="",$B148="",COUNT($B146:$B148)&lt;3),"",AVERAGE($B146:$B148))</f>
        <v/>
      </c>
      <c r="G148" s="13">
        <f>IF(OR($A148="",$B148="",$B136=""),"",IFERROR(($B148-$B136)/$B136,""))</f>
        <v/>
      </c>
    </row>
    <row r="149">
      <c r="A149" s="8" t="n"/>
      <c r="B149" s="9" t="n"/>
      <c r="C149" s="10">
        <f>IF($A149="","",MONTH($A149))</f>
        <v/>
      </c>
      <c r="D149" s="11">
        <f>IF($C149="","",IFERROR(INDEX(Seasonal!$F$6:$F$17,MATCH($C149,Seasonal!$A$6:$A$17,0)),1))</f>
        <v/>
      </c>
      <c r="E149" s="12">
        <f>IF(OR($A149="",$B149=""),"",IFERROR($B149/$D149,""))</f>
        <v/>
      </c>
      <c r="F149" s="12">
        <f>IF(OR($A149="",$B149="",COUNT($B147:$B149)&lt;3),"",AVERAGE($B147:$B149))</f>
        <v/>
      </c>
      <c r="G149" s="13">
        <f>IF(OR($A149="",$B149="",$B137=""),"",IFERROR(($B149-$B137)/$B137,""))</f>
        <v/>
      </c>
    </row>
    <row r="150">
      <c r="A150" s="8" t="n"/>
      <c r="B150" s="9" t="n"/>
      <c r="C150" s="10">
        <f>IF($A150="","",MONTH($A150))</f>
        <v/>
      </c>
      <c r="D150" s="11">
        <f>IF($C150="","",IFERROR(INDEX(Seasonal!$F$6:$F$17,MATCH($C150,Seasonal!$A$6:$A$17,0)),1))</f>
        <v/>
      </c>
      <c r="E150" s="12">
        <f>IF(OR($A150="",$B150=""),"",IFERROR($B150/$D150,""))</f>
        <v/>
      </c>
      <c r="F150" s="12">
        <f>IF(OR($A150="",$B150="",COUNT($B148:$B150)&lt;3),"",AVERAGE($B148:$B150))</f>
        <v/>
      </c>
      <c r="G150" s="13">
        <f>IF(OR($A150="",$B150="",$B138=""),"",IFERROR(($B150-$B138)/$B138,""))</f>
        <v/>
      </c>
    </row>
    <row r="151">
      <c r="A151" s="8" t="n"/>
      <c r="B151" s="9" t="n"/>
      <c r="C151" s="10">
        <f>IF($A151="","",MONTH($A151))</f>
        <v/>
      </c>
      <c r="D151" s="11">
        <f>IF($C151="","",IFERROR(INDEX(Seasonal!$F$6:$F$17,MATCH($C151,Seasonal!$A$6:$A$17,0)),1))</f>
        <v/>
      </c>
      <c r="E151" s="12">
        <f>IF(OR($A151="",$B151=""),"",IFERROR($B151/$D151,""))</f>
        <v/>
      </c>
      <c r="F151" s="12">
        <f>IF(OR($A151="",$B151="",COUNT($B149:$B151)&lt;3),"",AVERAGE($B149:$B151))</f>
        <v/>
      </c>
      <c r="G151" s="13">
        <f>IF(OR($A151="",$B151="",$B139=""),"",IFERROR(($B151-$B139)/$B139,""))</f>
        <v/>
      </c>
    </row>
    <row r="152">
      <c r="A152" s="8" t="n"/>
      <c r="B152" s="9" t="n"/>
      <c r="C152" s="10">
        <f>IF($A152="","",MONTH($A152))</f>
        <v/>
      </c>
      <c r="D152" s="11">
        <f>IF($C152="","",IFERROR(INDEX(Seasonal!$F$6:$F$17,MATCH($C152,Seasonal!$A$6:$A$17,0)),1))</f>
        <v/>
      </c>
      <c r="E152" s="12">
        <f>IF(OR($A152="",$B152=""),"",IFERROR($B152/$D152,""))</f>
        <v/>
      </c>
      <c r="F152" s="12">
        <f>IF(OR($A152="",$B152="",COUNT($B150:$B152)&lt;3),"",AVERAGE($B150:$B152))</f>
        <v/>
      </c>
      <c r="G152" s="13">
        <f>IF(OR($A152="",$B152="",$B140=""),"",IFERROR(($B152-$B140)/$B140,""))</f>
        <v/>
      </c>
    </row>
    <row r="153">
      <c r="A153" s="8" t="n"/>
      <c r="B153" s="9" t="n"/>
      <c r="C153" s="10">
        <f>IF($A153="","",MONTH($A153))</f>
        <v/>
      </c>
      <c r="D153" s="11">
        <f>IF($C153="","",IFERROR(INDEX(Seasonal!$F$6:$F$17,MATCH($C153,Seasonal!$A$6:$A$17,0)),1))</f>
        <v/>
      </c>
      <c r="E153" s="12">
        <f>IF(OR($A153="",$B153=""),"",IFERROR($B153/$D153,""))</f>
        <v/>
      </c>
      <c r="F153" s="12">
        <f>IF(OR($A153="",$B153="",COUNT($B151:$B153)&lt;3),"",AVERAGE($B151:$B153))</f>
        <v/>
      </c>
      <c r="G153" s="13">
        <f>IF(OR($A153="",$B153="",$B141=""),"",IFERROR(($B153-$B141)/$B141,""))</f>
        <v/>
      </c>
    </row>
    <row r="154">
      <c r="A154" s="8" t="n"/>
      <c r="B154" s="9" t="n"/>
      <c r="C154" s="10">
        <f>IF($A154="","",MONTH($A154))</f>
        <v/>
      </c>
      <c r="D154" s="11">
        <f>IF($C154="","",IFERROR(INDEX(Seasonal!$F$6:$F$17,MATCH($C154,Seasonal!$A$6:$A$17,0)),1))</f>
        <v/>
      </c>
      <c r="E154" s="12">
        <f>IF(OR($A154="",$B154=""),"",IFERROR($B154/$D154,""))</f>
        <v/>
      </c>
      <c r="F154" s="12">
        <f>IF(OR($A154="",$B154="",COUNT($B152:$B154)&lt;3),"",AVERAGE($B152:$B154))</f>
        <v/>
      </c>
      <c r="G154" s="13">
        <f>IF(OR($A154="",$B154="",$B142=""),"",IFERROR(($B154-$B142)/$B142,""))</f>
        <v/>
      </c>
    </row>
    <row r="155">
      <c r="A155" s="8" t="n"/>
      <c r="B155" s="9" t="n"/>
      <c r="C155" s="10">
        <f>IF($A155="","",MONTH($A155))</f>
        <v/>
      </c>
      <c r="D155" s="11">
        <f>IF($C155="","",IFERROR(INDEX(Seasonal!$F$6:$F$17,MATCH($C155,Seasonal!$A$6:$A$17,0)),1))</f>
        <v/>
      </c>
      <c r="E155" s="12">
        <f>IF(OR($A155="",$B155=""),"",IFERROR($B155/$D155,""))</f>
        <v/>
      </c>
      <c r="F155" s="12">
        <f>IF(OR($A155="",$B155="",COUNT($B153:$B155)&lt;3),"",AVERAGE($B153:$B155))</f>
        <v/>
      </c>
      <c r="G155" s="13">
        <f>IF(OR($A155="",$B155="",$B143=""),"",IFERROR(($B155-$B143)/$B143,""))</f>
        <v/>
      </c>
    </row>
    <row r="156">
      <c r="A156" s="8" t="n"/>
      <c r="B156" s="9" t="n"/>
      <c r="C156" s="10">
        <f>IF($A156="","",MONTH($A156))</f>
        <v/>
      </c>
      <c r="D156" s="11">
        <f>IF($C156="","",IFERROR(INDEX(Seasonal!$F$6:$F$17,MATCH($C156,Seasonal!$A$6:$A$17,0)),1))</f>
        <v/>
      </c>
      <c r="E156" s="12">
        <f>IF(OR($A156="",$B156=""),"",IFERROR($B156/$D156,""))</f>
        <v/>
      </c>
      <c r="F156" s="12">
        <f>IF(OR($A156="",$B156="",COUNT($B154:$B156)&lt;3),"",AVERAGE($B154:$B156))</f>
        <v/>
      </c>
      <c r="G156" s="13">
        <f>IF(OR($A156="",$B156="",$B144=""),"",IFERROR(($B156-$B144)/$B144,""))</f>
        <v/>
      </c>
    </row>
    <row r="157">
      <c r="A157" s="8" t="n"/>
      <c r="B157" s="9" t="n"/>
      <c r="C157" s="10">
        <f>IF($A157="","",MONTH($A157))</f>
        <v/>
      </c>
      <c r="D157" s="11">
        <f>IF($C157="","",IFERROR(INDEX(Seasonal!$F$6:$F$17,MATCH($C157,Seasonal!$A$6:$A$17,0)),1))</f>
        <v/>
      </c>
      <c r="E157" s="12">
        <f>IF(OR($A157="",$B157=""),"",IFERROR($B157/$D157,""))</f>
        <v/>
      </c>
      <c r="F157" s="12">
        <f>IF(OR($A157="",$B157="",COUNT($B155:$B157)&lt;3),"",AVERAGE($B155:$B157))</f>
        <v/>
      </c>
      <c r="G157" s="13">
        <f>IF(OR($A157="",$B157="",$B145=""),"",IFERROR(($B157-$B145)/$B145,""))</f>
        <v/>
      </c>
    </row>
    <row r="158">
      <c r="A158" s="8" t="n"/>
      <c r="B158" s="9" t="n"/>
      <c r="C158" s="10">
        <f>IF($A158="","",MONTH($A158))</f>
        <v/>
      </c>
      <c r="D158" s="11">
        <f>IF($C158="","",IFERROR(INDEX(Seasonal!$F$6:$F$17,MATCH($C158,Seasonal!$A$6:$A$17,0)),1))</f>
        <v/>
      </c>
      <c r="E158" s="12">
        <f>IF(OR($A158="",$B158=""),"",IFERROR($B158/$D158,""))</f>
        <v/>
      </c>
      <c r="F158" s="12">
        <f>IF(OR($A158="",$B158="",COUNT($B156:$B158)&lt;3),"",AVERAGE($B156:$B158))</f>
        <v/>
      </c>
      <c r="G158" s="13">
        <f>IF(OR($A158="",$B158="",$B146=""),"",IFERROR(($B158-$B146)/$B146,""))</f>
        <v/>
      </c>
    </row>
    <row r="159">
      <c r="A159" s="8" t="n"/>
      <c r="B159" s="9" t="n"/>
      <c r="C159" s="10">
        <f>IF($A159="","",MONTH($A159))</f>
        <v/>
      </c>
      <c r="D159" s="11">
        <f>IF($C159="","",IFERROR(INDEX(Seasonal!$F$6:$F$17,MATCH($C159,Seasonal!$A$6:$A$17,0)),1))</f>
        <v/>
      </c>
      <c r="E159" s="12">
        <f>IF(OR($A159="",$B159=""),"",IFERROR($B159/$D159,""))</f>
        <v/>
      </c>
      <c r="F159" s="12">
        <f>IF(OR($A159="",$B159="",COUNT($B157:$B159)&lt;3),"",AVERAGE($B157:$B159))</f>
        <v/>
      </c>
      <c r="G159" s="13">
        <f>IF(OR($A159="",$B159="",$B147=""),"",IFERROR(($B159-$B147)/$B147,""))</f>
        <v/>
      </c>
    </row>
    <row r="160">
      <c r="A160" s="8" t="n"/>
      <c r="B160" s="9" t="n"/>
      <c r="C160" s="10">
        <f>IF($A160="","",MONTH($A160))</f>
        <v/>
      </c>
      <c r="D160" s="11">
        <f>IF($C160="","",IFERROR(INDEX(Seasonal!$F$6:$F$17,MATCH($C160,Seasonal!$A$6:$A$17,0)),1))</f>
        <v/>
      </c>
      <c r="E160" s="12">
        <f>IF(OR($A160="",$B160=""),"",IFERROR($B160/$D160,""))</f>
        <v/>
      </c>
      <c r="F160" s="12">
        <f>IF(OR($A160="",$B160="",COUNT($B158:$B160)&lt;3),"",AVERAGE($B158:$B160))</f>
        <v/>
      </c>
      <c r="G160" s="13">
        <f>IF(OR($A160="",$B160="",$B148=""),"",IFERROR(($B160-$B148)/$B148,""))</f>
        <v/>
      </c>
    </row>
    <row r="161">
      <c r="A161" s="8" t="n"/>
      <c r="B161" s="9" t="n"/>
      <c r="C161" s="10">
        <f>IF($A161="","",MONTH($A161))</f>
        <v/>
      </c>
      <c r="D161" s="11">
        <f>IF($C161="","",IFERROR(INDEX(Seasonal!$F$6:$F$17,MATCH($C161,Seasonal!$A$6:$A$17,0)),1))</f>
        <v/>
      </c>
      <c r="E161" s="12">
        <f>IF(OR($A161="",$B161=""),"",IFERROR($B161/$D161,""))</f>
        <v/>
      </c>
      <c r="F161" s="12">
        <f>IF(OR($A161="",$B161="",COUNT($B159:$B161)&lt;3),"",AVERAGE($B159:$B161))</f>
        <v/>
      </c>
      <c r="G161" s="13">
        <f>IF(OR($A161="",$B161="",$B149=""),"",IFERROR(($B161-$B149)/$B149,""))</f>
        <v/>
      </c>
    </row>
    <row r="162">
      <c r="A162" s="8" t="n"/>
      <c r="B162" s="9" t="n"/>
      <c r="C162" s="10">
        <f>IF($A162="","",MONTH($A162))</f>
        <v/>
      </c>
      <c r="D162" s="11">
        <f>IF($C162="","",IFERROR(INDEX(Seasonal!$F$6:$F$17,MATCH($C162,Seasonal!$A$6:$A$17,0)),1))</f>
        <v/>
      </c>
      <c r="E162" s="12">
        <f>IF(OR($A162="",$B162=""),"",IFERROR($B162/$D162,""))</f>
        <v/>
      </c>
      <c r="F162" s="12">
        <f>IF(OR($A162="",$B162="",COUNT($B160:$B162)&lt;3),"",AVERAGE($B160:$B162))</f>
        <v/>
      </c>
      <c r="G162" s="13">
        <f>IF(OR($A162="",$B162="",$B150=""),"",IFERROR(($B162-$B150)/$B150,""))</f>
        <v/>
      </c>
    </row>
    <row r="163">
      <c r="A163" s="8" t="n"/>
      <c r="B163" s="9" t="n"/>
      <c r="C163" s="10">
        <f>IF($A163="","",MONTH($A163))</f>
        <v/>
      </c>
      <c r="D163" s="11">
        <f>IF($C163="","",IFERROR(INDEX(Seasonal!$F$6:$F$17,MATCH($C163,Seasonal!$A$6:$A$17,0)),1))</f>
        <v/>
      </c>
      <c r="E163" s="12">
        <f>IF(OR($A163="",$B163=""),"",IFERROR($B163/$D163,""))</f>
        <v/>
      </c>
      <c r="F163" s="12">
        <f>IF(OR($A163="",$B163="",COUNT($B161:$B163)&lt;3),"",AVERAGE($B161:$B163))</f>
        <v/>
      </c>
      <c r="G163" s="13">
        <f>IF(OR($A163="",$B163="",$B151=""),"",IFERROR(($B163-$B151)/$B151,""))</f>
        <v/>
      </c>
    </row>
    <row r="164">
      <c r="A164" s="8" t="n"/>
      <c r="B164" s="9" t="n"/>
      <c r="C164" s="10">
        <f>IF($A164="","",MONTH($A164))</f>
        <v/>
      </c>
      <c r="D164" s="11">
        <f>IF($C164="","",IFERROR(INDEX(Seasonal!$F$6:$F$17,MATCH($C164,Seasonal!$A$6:$A$17,0)),1))</f>
        <v/>
      </c>
      <c r="E164" s="12">
        <f>IF(OR($A164="",$B164=""),"",IFERROR($B164/$D164,""))</f>
        <v/>
      </c>
      <c r="F164" s="12">
        <f>IF(OR($A164="",$B164="",COUNT($B162:$B164)&lt;3),"",AVERAGE($B162:$B164))</f>
        <v/>
      </c>
      <c r="G164" s="13">
        <f>IF(OR($A164="",$B164="",$B152=""),"",IFERROR(($B164-$B152)/$B152,""))</f>
        <v/>
      </c>
    </row>
    <row r="165">
      <c r="A165" s="8" t="n"/>
      <c r="B165" s="9" t="n"/>
      <c r="C165" s="10">
        <f>IF($A165="","",MONTH($A165))</f>
        <v/>
      </c>
      <c r="D165" s="11">
        <f>IF($C165="","",IFERROR(INDEX(Seasonal!$F$6:$F$17,MATCH($C165,Seasonal!$A$6:$A$17,0)),1))</f>
        <v/>
      </c>
      <c r="E165" s="12">
        <f>IF(OR($A165="",$B165=""),"",IFERROR($B165/$D165,""))</f>
        <v/>
      </c>
      <c r="F165" s="12">
        <f>IF(OR($A165="",$B165="",COUNT($B163:$B165)&lt;3),"",AVERAGE($B163:$B165))</f>
        <v/>
      </c>
      <c r="G165" s="13">
        <f>IF(OR($A165="",$B165="",$B153=""),"",IFERROR(($B165-$B153)/$B153,""))</f>
        <v/>
      </c>
    </row>
    <row r="166">
      <c r="A166" s="8" t="n"/>
      <c r="B166" s="9" t="n"/>
      <c r="C166" s="10">
        <f>IF($A166="","",MONTH($A166))</f>
        <v/>
      </c>
      <c r="D166" s="11">
        <f>IF($C166="","",IFERROR(INDEX(Seasonal!$F$6:$F$17,MATCH($C166,Seasonal!$A$6:$A$17,0)),1))</f>
        <v/>
      </c>
      <c r="E166" s="12">
        <f>IF(OR($A166="",$B166=""),"",IFERROR($B166/$D166,""))</f>
        <v/>
      </c>
      <c r="F166" s="12">
        <f>IF(OR($A166="",$B166="",COUNT($B164:$B166)&lt;3),"",AVERAGE($B164:$B166))</f>
        <v/>
      </c>
      <c r="G166" s="13">
        <f>IF(OR($A166="",$B166="",$B154=""),"",IFERROR(($B166-$B154)/$B154,""))</f>
        <v/>
      </c>
    </row>
    <row r="167">
      <c r="A167" s="8" t="n"/>
      <c r="B167" s="9" t="n"/>
      <c r="C167" s="10">
        <f>IF($A167="","",MONTH($A167))</f>
        <v/>
      </c>
      <c r="D167" s="11">
        <f>IF($C167="","",IFERROR(INDEX(Seasonal!$F$6:$F$17,MATCH($C167,Seasonal!$A$6:$A$17,0)),1))</f>
        <v/>
      </c>
      <c r="E167" s="12">
        <f>IF(OR($A167="",$B167=""),"",IFERROR($B167/$D167,""))</f>
        <v/>
      </c>
      <c r="F167" s="12">
        <f>IF(OR($A167="",$B167="",COUNT($B165:$B167)&lt;3),"",AVERAGE($B165:$B167))</f>
        <v/>
      </c>
      <c r="G167" s="13">
        <f>IF(OR($A167="",$B167="",$B155=""),"",IFERROR(($B167-$B155)/$B155,""))</f>
        <v/>
      </c>
    </row>
    <row r="168">
      <c r="A168" s="8" t="n"/>
      <c r="B168" s="9" t="n"/>
      <c r="C168" s="10">
        <f>IF($A168="","",MONTH($A168))</f>
        <v/>
      </c>
      <c r="D168" s="11">
        <f>IF($C168="","",IFERROR(INDEX(Seasonal!$F$6:$F$17,MATCH($C168,Seasonal!$A$6:$A$17,0)),1))</f>
        <v/>
      </c>
      <c r="E168" s="12">
        <f>IF(OR($A168="",$B168=""),"",IFERROR($B168/$D168,""))</f>
        <v/>
      </c>
      <c r="F168" s="12">
        <f>IF(OR($A168="",$B168="",COUNT($B166:$B168)&lt;3),"",AVERAGE($B166:$B168))</f>
        <v/>
      </c>
      <c r="G168" s="13">
        <f>IF(OR($A168="",$B168="",$B156=""),"",IFERROR(($B168-$B156)/$B156,""))</f>
        <v/>
      </c>
    </row>
    <row r="169">
      <c r="A169" s="8" t="n"/>
      <c r="B169" s="9" t="n"/>
      <c r="C169" s="10">
        <f>IF($A169="","",MONTH($A169))</f>
        <v/>
      </c>
      <c r="D169" s="11">
        <f>IF($C169="","",IFERROR(INDEX(Seasonal!$F$6:$F$17,MATCH($C169,Seasonal!$A$6:$A$17,0)),1))</f>
        <v/>
      </c>
      <c r="E169" s="12">
        <f>IF(OR($A169="",$B169=""),"",IFERROR($B169/$D169,""))</f>
        <v/>
      </c>
      <c r="F169" s="12">
        <f>IF(OR($A169="",$B169="",COUNT($B167:$B169)&lt;3),"",AVERAGE($B167:$B169))</f>
        <v/>
      </c>
      <c r="G169" s="13">
        <f>IF(OR($A169="",$B169="",$B157=""),"",IFERROR(($B169-$B157)/$B157,""))</f>
        <v/>
      </c>
    </row>
    <row r="170">
      <c r="A170" s="8" t="n"/>
      <c r="B170" s="9" t="n"/>
      <c r="C170" s="10">
        <f>IF($A170="","",MONTH($A170))</f>
        <v/>
      </c>
      <c r="D170" s="11">
        <f>IF($C170="","",IFERROR(INDEX(Seasonal!$F$6:$F$17,MATCH($C170,Seasonal!$A$6:$A$17,0)),1))</f>
        <v/>
      </c>
      <c r="E170" s="12">
        <f>IF(OR($A170="",$B170=""),"",IFERROR($B170/$D170,""))</f>
        <v/>
      </c>
      <c r="F170" s="12">
        <f>IF(OR($A170="",$B170="",COUNT($B168:$B170)&lt;3),"",AVERAGE($B168:$B170))</f>
        <v/>
      </c>
      <c r="G170" s="13">
        <f>IF(OR($A170="",$B170="",$B158=""),"",IFERROR(($B170-$B158)/$B158,""))</f>
        <v/>
      </c>
    </row>
    <row r="171">
      <c r="A171" s="8" t="n"/>
      <c r="B171" s="9" t="n"/>
      <c r="C171" s="10">
        <f>IF($A171="","",MONTH($A171))</f>
        <v/>
      </c>
      <c r="D171" s="11">
        <f>IF($C171="","",IFERROR(INDEX(Seasonal!$F$6:$F$17,MATCH($C171,Seasonal!$A$6:$A$17,0)),1))</f>
        <v/>
      </c>
      <c r="E171" s="12">
        <f>IF(OR($A171="",$B171=""),"",IFERROR($B171/$D171,""))</f>
        <v/>
      </c>
      <c r="F171" s="12">
        <f>IF(OR($A171="",$B171="",COUNT($B169:$B171)&lt;3),"",AVERAGE($B169:$B171))</f>
        <v/>
      </c>
      <c r="G171" s="13">
        <f>IF(OR($A171="",$B171="",$B159=""),"",IFERROR(($B171-$B159)/$B159,""))</f>
        <v/>
      </c>
    </row>
    <row r="172">
      <c r="A172" s="8" t="n"/>
      <c r="B172" s="9" t="n"/>
      <c r="C172" s="10">
        <f>IF($A172="","",MONTH($A172))</f>
        <v/>
      </c>
      <c r="D172" s="11">
        <f>IF($C172="","",IFERROR(INDEX(Seasonal!$F$6:$F$17,MATCH($C172,Seasonal!$A$6:$A$17,0)),1))</f>
        <v/>
      </c>
      <c r="E172" s="12">
        <f>IF(OR($A172="",$B172=""),"",IFERROR($B172/$D172,""))</f>
        <v/>
      </c>
      <c r="F172" s="12">
        <f>IF(OR($A172="",$B172="",COUNT($B170:$B172)&lt;3),"",AVERAGE($B170:$B172))</f>
        <v/>
      </c>
      <c r="G172" s="13">
        <f>IF(OR($A172="",$B172="",$B160=""),"",IFERROR(($B172-$B160)/$B160,""))</f>
        <v/>
      </c>
    </row>
    <row r="173">
      <c r="A173" s="8" t="n"/>
      <c r="B173" s="9" t="n"/>
      <c r="C173" s="10">
        <f>IF($A173="","",MONTH($A173))</f>
        <v/>
      </c>
      <c r="D173" s="11">
        <f>IF($C173="","",IFERROR(INDEX(Seasonal!$F$6:$F$17,MATCH($C173,Seasonal!$A$6:$A$17,0)),1))</f>
        <v/>
      </c>
      <c r="E173" s="12">
        <f>IF(OR($A173="",$B173=""),"",IFERROR($B173/$D173,""))</f>
        <v/>
      </c>
      <c r="F173" s="12">
        <f>IF(OR($A173="",$B173="",COUNT($B171:$B173)&lt;3),"",AVERAGE($B171:$B173))</f>
        <v/>
      </c>
      <c r="G173" s="13">
        <f>IF(OR($A173="",$B173="",$B161=""),"",IFERROR(($B173-$B161)/$B161,""))</f>
        <v/>
      </c>
    </row>
    <row r="174">
      <c r="A174" s="8" t="n"/>
      <c r="B174" s="9" t="n"/>
      <c r="C174" s="10">
        <f>IF($A174="","",MONTH($A174))</f>
        <v/>
      </c>
      <c r="D174" s="11">
        <f>IF($C174="","",IFERROR(INDEX(Seasonal!$F$6:$F$17,MATCH($C174,Seasonal!$A$6:$A$17,0)),1))</f>
        <v/>
      </c>
      <c r="E174" s="12">
        <f>IF(OR($A174="",$B174=""),"",IFERROR($B174/$D174,""))</f>
        <v/>
      </c>
      <c r="F174" s="12">
        <f>IF(OR($A174="",$B174="",COUNT($B172:$B174)&lt;3),"",AVERAGE($B172:$B174))</f>
        <v/>
      </c>
      <c r="G174" s="13">
        <f>IF(OR($A174="",$B174="",$B162=""),"",IFERROR(($B174-$B162)/$B162,""))</f>
        <v/>
      </c>
    </row>
    <row r="175">
      <c r="A175" s="8" t="n"/>
      <c r="B175" s="9" t="n"/>
      <c r="C175" s="10">
        <f>IF($A175="","",MONTH($A175))</f>
        <v/>
      </c>
      <c r="D175" s="11">
        <f>IF($C175="","",IFERROR(INDEX(Seasonal!$F$6:$F$17,MATCH($C175,Seasonal!$A$6:$A$17,0)),1))</f>
        <v/>
      </c>
      <c r="E175" s="12">
        <f>IF(OR($A175="",$B175=""),"",IFERROR($B175/$D175,""))</f>
        <v/>
      </c>
      <c r="F175" s="12">
        <f>IF(OR($A175="",$B175="",COUNT($B173:$B175)&lt;3),"",AVERAGE($B173:$B175))</f>
        <v/>
      </c>
      <c r="G175" s="13">
        <f>IF(OR($A175="",$B175="",$B163=""),"",IFERROR(($B175-$B163)/$B163,""))</f>
        <v/>
      </c>
    </row>
    <row r="176">
      <c r="A176" s="8" t="n"/>
      <c r="B176" s="9" t="n"/>
      <c r="C176" s="10">
        <f>IF($A176="","",MONTH($A176))</f>
        <v/>
      </c>
      <c r="D176" s="11">
        <f>IF($C176="","",IFERROR(INDEX(Seasonal!$F$6:$F$17,MATCH($C176,Seasonal!$A$6:$A$17,0)),1))</f>
        <v/>
      </c>
      <c r="E176" s="12">
        <f>IF(OR($A176="",$B176=""),"",IFERROR($B176/$D176,""))</f>
        <v/>
      </c>
      <c r="F176" s="12">
        <f>IF(OR($A176="",$B176="",COUNT($B174:$B176)&lt;3),"",AVERAGE($B174:$B176))</f>
        <v/>
      </c>
      <c r="G176" s="13">
        <f>IF(OR($A176="",$B176="",$B164=""),"",IFERROR(($B176-$B164)/$B164,""))</f>
        <v/>
      </c>
    </row>
    <row r="177">
      <c r="A177" s="8" t="n"/>
      <c r="B177" s="9" t="n"/>
      <c r="C177" s="10">
        <f>IF($A177="","",MONTH($A177))</f>
        <v/>
      </c>
      <c r="D177" s="11">
        <f>IF($C177="","",IFERROR(INDEX(Seasonal!$F$6:$F$17,MATCH($C177,Seasonal!$A$6:$A$17,0)),1))</f>
        <v/>
      </c>
      <c r="E177" s="12">
        <f>IF(OR($A177="",$B177=""),"",IFERROR($B177/$D177,""))</f>
        <v/>
      </c>
      <c r="F177" s="12">
        <f>IF(OR($A177="",$B177="",COUNT($B175:$B177)&lt;3),"",AVERAGE($B175:$B177))</f>
        <v/>
      </c>
      <c r="G177" s="13">
        <f>IF(OR($A177="",$B177="",$B165=""),"",IFERROR(($B177-$B165)/$B165,""))</f>
        <v/>
      </c>
    </row>
    <row r="178">
      <c r="A178" s="8" t="n"/>
      <c r="B178" s="9" t="n"/>
      <c r="C178" s="10">
        <f>IF($A178="","",MONTH($A178))</f>
        <v/>
      </c>
      <c r="D178" s="11">
        <f>IF($C178="","",IFERROR(INDEX(Seasonal!$F$6:$F$17,MATCH($C178,Seasonal!$A$6:$A$17,0)),1))</f>
        <v/>
      </c>
      <c r="E178" s="12">
        <f>IF(OR($A178="",$B178=""),"",IFERROR($B178/$D178,""))</f>
        <v/>
      </c>
      <c r="F178" s="12">
        <f>IF(OR($A178="",$B178="",COUNT($B176:$B178)&lt;3),"",AVERAGE($B176:$B178))</f>
        <v/>
      </c>
      <c r="G178" s="13">
        <f>IF(OR($A178="",$B178="",$B166=""),"",IFERROR(($B178-$B166)/$B166,""))</f>
        <v/>
      </c>
    </row>
    <row r="179">
      <c r="A179" s="8" t="n"/>
      <c r="B179" s="9" t="n"/>
      <c r="C179" s="10">
        <f>IF($A179="","",MONTH($A179))</f>
        <v/>
      </c>
      <c r="D179" s="11">
        <f>IF($C179="","",IFERROR(INDEX(Seasonal!$F$6:$F$17,MATCH($C179,Seasonal!$A$6:$A$17,0)),1))</f>
        <v/>
      </c>
      <c r="E179" s="12">
        <f>IF(OR($A179="",$B179=""),"",IFERROR($B179/$D179,""))</f>
        <v/>
      </c>
      <c r="F179" s="12">
        <f>IF(OR($A179="",$B179="",COUNT($B177:$B179)&lt;3),"",AVERAGE($B177:$B179))</f>
        <v/>
      </c>
      <c r="G179" s="13">
        <f>IF(OR($A179="",$B179="",$B167=""),"",IFERROR(($B179-$B167)/$B167,""))</f>
        <v/>
      </c>
    </row>
    <row r="180">
      <c r="A180" s="8" t="n"/>
      <c r="B180" s="9" t="n"/>
      <c r="C180" s="10">
        <f>IF($A180="","",MONTH($A180))</f>
        <v/>
      </c>
      <c r="D180" s="11">
        <f>IF($C180="","",IFERROR(INDEX(Seasonal!$F$6:$F$17,MATCH($C180,Seasonal!$A$6:$A$17,0)),1))</f>
        <v/>
      </c>
      <c r="E180" s="12">
        <f>IF(OR($A180="",$B180=""),"",IFERROR($B180/$D180,""))</f>
        <v/>
      </c>
      <c r="F180" s="12">
        <f>IF(OR($A180="",$B180="",COUNT($B178:$B180)&lt;3),"",AVERAGE($B178:$B180))</f>
        <v/>
      </c>
      <c r="G180" s="13">
        <f>IF(OR($A180="",$B180="",$B168=""),"",IFERROR(($B180-$B168)/$B168,""))</f>
        <v/>
      </c>
    </row>
    <row r="181">
      <c r="A181" s="8" t="n"/>
      <c r="B181" s="9" t="n"/>
      <c r="C181" s="10">
        <f>IF($A181="","",MONTH($A181))</f>
        <v/>
      </c>
      <c r="D181" s="11">
        <f>IF($C181="","",IFERROR(INDEX(Seasonal!$F$6:$F$17,MATCH($C181,Seasonal!$A$6:$A$17,0)),1))</f>
        <v/>
      </c>
      <c r="E181" s="12">
        <f>IF(OR($A181="",$B181=""),"",IFERROR($B181/$D181,""))</f>
        <v/>
      </c>
      <c r="F181" s="12">
        <f>IF(OR($A181="",$B181="",COUNT($B179:$B181)&lt;3),"",AVERAGE($B179:$B181))</f>
        <v/>
      </c>
      <c r="G181" s="13">
        <f>IF(OR($A181="",$B181="",$B169=""),"",IFERROR(($B181-$B169)/$B169,""))</f>
        <v/>
      </c>
    </row>
    <row r="182">
      <c r="A182" s="8" t="n"/>
      <c r="B182" s="9" t="n"/>
      <c r="C182" s="10">
        <f>IF($A182="","",MONTH($A182))</f>
        <v/>
      </c>
      <c r="D182" s="11">
        <f>IF($C182="","",IFERROR(INDEX(Seasonal!$F$6:$F$17,MATCH($C182,Seasonal!$A$6:$A$17,0)),1))</f>
        <v/>
      </c>
      <c r="E182" s="12">
        <f>IF(OR($A182="",$B182=""),"",IFERROR($B182/$D182,""))</f>
        <v/>
      </c>
      <c r="F182" s="12">
        <f>IF(OR($A182="",$B182="",COUNT($B180:$B182)&lt;3),"",AVERAGE($B180:$B182))</f>
        <v/>
      </c>
      <c r="G182" s="13">
        <f>IF(OR($A182="",$B182="",$B170=""),"",IFERROR(($B182-$B170)/$B170,""))</f>
        <v/>
      </c>
    </row>
    <row r="183">
      <c r="A183" s="8" t="n"/>
      <c r="B183" s="9" t="n"/>
      <c r="C183" s="10">
        <f>IF($A183="","",MONTH($A183))</f>
        <v/>
      </c>
      <c r="D183" s="11">
        <f>IF($C183="","",IFERROR(INDEX(Seasonal!$F$6:$F$17,MATCH($C183,Seasonal!$A$6:$A$17,0)),1))</f>
        <v/>
      </c>
      <c r="E183" s="12">
        <f>IF(OR($A183="",$B183=""),"",IFERROR($B183/$D183,""))</f>
        <v/>
      </c>
      <c r="F183" s="12">
        <f>IF(OR($A183="",$B183="",COUNT($B181:$B183)&lt;3),"",AVERAGE($B181:$B183))</f>
        <v/>
      </c>
      <c r="G183" s="13">
        <f>IF(OR($A183="",$B183="",$B171=""),"",IFERROR(($B183-$B171)/$B171,""))</f>
        <v/>
      </c>
    </row>
    <row r="184">
      <c r="A184" s="8" t="n"/>
      <c r="B184" s="9" t="n"/>
      <c r="C184" s="10">
        <f>IF($A184="","",MONTH($A184))</f>
        <v/>
      </c>
      <c r="D184" s="11">
        <f>IF($C184="","",IFERROR(INDEX(Seasonal!$F$6:$F$17,MATCH($C184,Seasonal!$A$6:$A$17,0)),1))</f>
        <v/>
      </c>
      <c r="E184" s="12">
        <f>IF(OR($A184="",$B184=""),"",IFERROR($B184/$D184,""))</f>
        <v/>
      </c>
      <c r="F184" s="12">
        <f>IF(OR($A184="",$B184="",COUNT($B182:$B184)&lt;3),"",AVERAGE($B182:$B184))</f>
        <v/>
      </c>
      <c r="G184" s="13">
        <f>IF(OR($A184="",$B184="",$B172=""),"",IFERROR(($B184-$B172)/$B172,""))</f>
        <v/>
      </c>
    </row>
    <row r="185">
      <c r="A185" s="8" t="n"/>
      <c r="B185" s="9" t="n"/>
      <c r="C185" s="10">
        <f>IF($A185="","",MONTH($A185))</f>
        <v/>
      </c>
      <c r="D185" s="11">
        <f>IF($C185="","",IFERROR(INDEX(Seasonal!$F$6:$F$17,MATCH($C185,Seasonal!$A$6:$A$17,0)),1))</f>
        <v/>
      </c>
      <c r="E185" s="12">
        <f>IF(OR($A185="",$B185=""),"",IFERROR($B185/$D185,""))</f>
        <v/>
      </c>
      <c r="F185" s="12">
        <f>IF(OR($A185="",$B185="",COUNT($B183:$B185)&lt;3),"",AVERAGE($B183:$B185))</f>
        <v/>
      </c>
      <c r="G185" s="13">
        <f>IF(OR($A185="",$B185="",$B173=""),"",IFERROR(($B185-$B173)/$B173,""))</f>
        <v/>
      </c>
    </row>
    <row r="186">
      <c r="A186" s="8" t="n"/>
      <c r="B186" s="9" t="n"/>
      <c r="C186" s="10">
        <f>IF($A186="","",MONTH($A186))</f>
        <v/>
      </c>
      <c r="D186" s="11">
        <f>IF($C186="","",IFERROR(INDEX(Seasonal!$F$6:$F$17,MATCH($C186,Seasonal!$A$6:$A$17,0)),1))</f>
        <v/>
      </c>
      <c r="E186" s="12">
        <f>IF(OR($A186="",$B186=""),"",IFERROR($B186/$D186,""))</f>
        <v/>
      </c>
      <c r="F186" s="12">
        <f>IF(OR($A186="",$B186="",COUNT($B184:$B186)&lt;3),"",AVERAGE($B184:$B186))</f>
        <v/>
      </c>
      <c r="G186" s="13">
        <f>IF(OR($A186="",$B186="",$B174=""),"",IFERROR(($B186-$B174)/$B174,""))</f>
        <v/>
      </c>
    </row>
    <row r="187">
      <c r="A187" s="8" t="n"/>
      <c r="B187" s="9" t="n"/>
      <c r="C187" s="10">
        <f>IF($A187="","",MONTH($A187))</f>
        <v/>
      </c>
      <c r="D187" s="11">
        <f>IF($C187="","",IFERROR(INDEX(Seasonal!$F$6:$F$17,MATCH($C187,Seasonal!$A$6:$A$17,0)),1))</f>
        <v/>
      </c>
      <c r="E187" s="12">
        <f>IF(OR($A187="",$B187=""),"",IFERROR($B187/$D187,""))</f>
        <v/>
      </c>
      <c r="F187" s="12">
        <f>IF(OR($A187="",$B187="",COUNT($B185:$B187)&lt;3),"",AVERAGE($B185:$B187))</f>
        <v/>
      </c>
      <c r="G187" s="13">
        <f>IF(OR($A187="",$B187="",$B175=""),"",IFERROR(($B187-$B175)/$B175,""))</f>
        <v/>
      </c>
    </row>
    <row r="188">
      <c r="A188" s="8" t="n"/>
      <c r="B188" s="9" t="n"/>
      <c r="C188" s="10">
        <f>IF($A188="","",MONTH($A188))</f>
        <v/>
      </c>
      <c r="D188" s="11">
        <f>IF($C188="","",IFERROR(INDEX(Seasonal!$F$6:$F$17,MATCH($C188,Seasonal!$A$6:$A$17,0)),1))</f>
        <v/>
      </c>
      <c r="E188" s="12">
        <f>IF(OR($A188="",$B188=""),"",IFERROR($B188/$D188,""))</f>
        <v/>
      </c>
      <c r="F188" s="12">
        <f>IF(OR($A188="",$B188="",COUNT($B186:$B188)&lt;3),"",AVERAGE($B186:$B188))</f>
        <v/>
      </c>
      <c r="G188" s="13">
        <f>IF(OR($A188="",$B188="",$B176=""),"",IFERROR(($B188-$B176)/$B176,""))</f>
        <v/>
      </c>
    </row>
    <row r="189">
      <c r="A189" s="8" t="n"/>
      <c r="B189" s="9" t="n"/>
      <c r="C189" s="10">
        <f>IF($A189="","",MONTH($A189))</f>
        <v/>
      </c>
      <c r="D189" s="11">
        <f>IF($C189="","",IFERROR(INDEX(Seasonal!$F$6:$F$17,MATCH($C189,Seasonal!$A$6:$A$17,0)),1))</f>
        <v/>
      </c>
      <c r="E189" s="12">
        <f>IF(OR($A189="",$B189=""),"",IFERROR($B189/$D189,""))</f>
        <v/>
      </c>
      <c r="F189" s="12">
        <f>IF(OR($A189="",$B189="",COUNT($B187:$B189)&lt;3),"",AVERAGE($B187:$B189))</f>
        <v/>
      </c>
      <c r="G189" s="13">
        <f>IF(OR($A189="",$B189="",$B177=""),"",IFERROR(($B189-$B177)/$B177,""))</f>
        <v/>
      </c>
    </row>
    <row r="190">
      <c r="A190" s="8" t="n"/>
      <c r="B190" s="9" t="n"/>
      <c r="C190" s="10">
        <f>IF($A190="","",MONTH($A190))</f>
        <v/>
      </c>
      <c r="D190" s="11">
        <f>IF($C190="","",IFERROR(INDEX(Seasonal!$F$6:$F$17,MATCH($C190,Seasonal!$A$6:$A$17,0)),1))</f>
        <v/>
      </c>
      <c r="E190" s="12">
        <f>IF(OR($A190="",$B190=""),"",IFERROR($B190/$D190,""))</f>
        <v/>
      </c>
      <c r="F190" s="12">
        <f>IF(OR($A190="",$B190="",COUNT($B188:$B190)&lt;3),"",AVERAGE($B188:$B190))</f>
        <v/>
      </c>
      <c r="G190" s="13">
        <f>IF(OR($A190="",$B190="",$B178=""),"",IFERROR(($B190-$B178)/$B178,""))</f>
        <v/>
      </c>
    </row>
    <row r="191">
      <c r="A191" s="8" t="n"/>
      <c r="B191" s="9" t="n"/>
      <c r="C191" s="10">
        <f>IF($A191="","",MONTH($A191))</f>
        <v/>
      </c>
      <c r="D191" s="11">
        <f>IF($C191="","",IFERROR(INDEX(Seasonal!$F$6:$F$17,MATCH($C191,Seasonal!$A$6:$A$17,0)),1))</f>
        <v/>
      </c>
      <c r="E191" s="12">
        <f>IF(OR($A191="",$B191=""),"",IFERROR($B191/$D191,""))</f>
        <v/>
      </c>
      <c r="F191" s="12">
        <f>IF(OR($A191="",$B191="",COUNT($B189:$B191)&lt;3),"",AVERAGE($B189:$B191))</f>
        <v/>
      </c>
      <c r="G191" s="13">
        <f>IF(OR($A191="",$B191="",$B179=""),"",IFERROR(($B191-$B179)/$B179,""))</f>
        <v/>
      </c>
    </row>
    <row r="192">
      <c r="A192" s="8" t="n"/>
      <c r="B192" s="9" t="n"/>
      <c r="C192" s="10">
        <f>IF($A192="","",MONTH($A192))</f>
        <v/>
      </c>
      <c r="D192" s="11">
        <f>IF($C192="","",IFERROR(INDEX(Seasonal!$F$6:$F$17,MATCH($C192,Seasonal!$A$6:$A$17,0)),1))</f>
        <v/>
      </c>
      <c r="E192" s="12">
        <f>IF(OR($A192="",$B192=""),"",IFERROR($B192/$D192,""))</f>
        <v/>
      </c>
      <c r="F192" s="12">
        <f>IF(OR($A192="",$B192="",COUNT($B190:$B192)&lt;3),"",AVERAGE($B190:$B192))</f>
        <v/>
      </c>
      <c r="G192" s="13">
        <f>IF(OR($A192="",$B192="",$B180=""),"",IFERROR(($B192-$B180)/$B180,""))</f>
        <v/>
      </c>
    </row>
    <row r="193">
      <c r="A193" s="8" t="n"/>
      <c r="B193" s="9" t="n"/>
      <c r="C193" s="10">
        <f>IF($A193="","",MONTH($A193))</f>
        <v/>
      </c>
      <c r="D193" s="11">
        <f>IF($C193="","",IFERROR(INDEX(Seasonal!$F$6:$F$17,MATCH($C193,Seasonal!$A$6:$A$17,0)),1))</f>
        <v/>
      </c>
      <c r="E193" s="12">
        <f>IF(OR($A193="",$B193=""),"",IFERROR($B193/$D193,""))</f>
        <v/>
      </c>
      <c r="F193" s="12">
        <f>IF(OR($A193="",$B193="",COUNT($B191:$B193)&lt;3),"",AVERAGE($B191:$B193))</f>
        <v/>
      </c>
      <c r="G193" s="13">
        <f>IF(OR($A193="",$B193="",$B181=""),"",IFERROR(($B193-$B181)/$B181,""))</f>
        <v/>
      </c>
    </row>
    <row r="194">
      <c r="A194" s="8" t="n"/>
      <c r="B194" s="9" t="n"/>
      <c r="C194" s="10">
        <f>IF($A194="","",MONTH($A194))</f>
        <v/>
      </c>
      <c r="D194" s="11">
        <f>IF($C194="","",IFERROR(INDEX(Seasonal!$F$6:$F$17,MATCH($C194,Seasonal!$A$6:$A$17,0)),1))</f>
        <v/>
      </c>
      <c r="E194" s="12">
        <f>IF(OR($A194="",$B194=""),"",IFERROR($B194/$D194,""))</f>
        <v/>
      </c>
      <c r="F194" s="12">
        <f>IF(OR($A194="",$B194="",COUNT($B192:$B194)&lt;3),"",AVERAGE($B192:$B194))</f>
        <v/>
      </c>
      <c r="G194" s="13">
        <f>IF(OR($A194="",$B194="",$B182=""),"",IFERROR(($B194-$B182)/$B182,""))</f>
        <v/>
      </c>
    </row>
    <row r="195">
      <c r="A195" s="8" t="n"/>
      <c r="B195" s="9" t="n"/>
      <c r="C195" s="10">
        <f>IF($A195="","",MONTH($A195))</f>
        <v/>
      </c>
      <c r="D195" s="11">
        <f>IF($C195="","",IFERROR(INDEX(Seasonal!$F$6:$F$17,MATCH($C195,Seasonal!$A$6:$A$17,0)),1))</f>
        <v/>
      </c>
      <c r="E195" s="12">
        <f>IF(OR($A195="",$B195=""),"",IFERROR($B195/$D195,""))</f>
        <v/>
      </c>
      <c r="F195" s="12">
        <f>IF(OR($A195="",$B195="",COUNT($B193:$B195)&lt;3),"",AVERAGE($B193:$B195))</f>
        <v/>
      </c>
      <c r="G195" s="13">
        <f>IF(OR($A195="",$B195="",$B183=""),"",IFERROR(($B195-$B183)/$B183,""))</f>
        <v/>
      </c>
    </row>
    <row r="196">
      <c r="A196" s="8" t="n"/>
      <c r="B196" s="9" t="n"/>
      <c r="C196" s="10">
        <f>IF($A196="","",MONTH($A196))</f>
        <v/>
      </c>
      <c r="D196" s="11">
        <f>IF($C196="","",IFERROR(INDEX(Seasonal!$F$6:$F$17,MATCH($C196,Seasonal!$A$6:$A$17,0)),1))</f>
        <v/>
      </c>
      <c r="E196" s="12">
        <f>IF(OR($A196="",$B196=""),"",IFERROR($B196/$D196,""))</f>
        <v/>
      </c>
      <c r="F196" s="12">
        <f>IF(OR($A196="",$B196="",COUNT($B194:$B196)&lt;3),"",AVERAGE($B194:$B196))</f>
        <v/>
      </c>
      <c r="G196" s="13">
        <f>IF(OR($A196="",$B196="",$B184=""),"",IFERROR(($B196-$B184)/$B184,""))</f>
        <v/>
      </c>
    </row>
    <row r="197">
      <c r="A197" s="8" t="n"/>
      <c r="B197" s="9" t="n"/>
      <c r="C197" s="10">
        <f>IF($A197="","",MONTH($A197))</f>
        <v/>
      </c>
      <c r="D197" s="11">
        <f>IF($C197="","",IFERROR(INDEX(Seasonal!$F$6:$F$17,MATCH($C197,Seasonal!$A$6:$A$17,0)),1))</f>
        <v/>
      </c>
      <c r="E197" s="12">
        <f>IF(OR($A197="",$B197=""),"",IFERROR($B197/$D197,""))</f>
        <v/>
      </c>
      <c r="F197" s="12">
        <f>IF(OR($A197="",$B197="",COUNT($B195:$B197)&lt;3),"",AVERAGE($B195:$B197))</f>
        <v/>
      </c>
      <c r="G197" s="13">
        <f>IF(OR($A197="",$B197="",$B185=""),"",IFERROR(($B197-$B185)/$B185,""))</f>
        <v/>
      </c>
    </row>
    <row r="198">
      <c r="A198" s="8" t="n"/>
      <c r="B198" s="9" t="n"/>
      <c r="C198" s="10">
        <f>IF($A198="","",MONTH($A198))</f>
        <v/>
      </c>
      <c r="D198" s="11">
        <f>IF($C198="","",IFERROR(INDEX(Seasonal!$F$6:$F$17,MATCH($C198,Seasonal!$A$6:$A$17,0)),1))</f>
        <v/>
      </c>
      <c r="E198" s="12">
        <f>IF(OR($A198="",$B198=""),"",IFERROR($B198/$D198,""))</f>
        <v/>
      </c>
      <c r="F198" s="12">
        <f>IF(OR($A198="",$B198="",COUNT($B196:$B198)&lt;3),"",AVERAGE($B196:$B198))</f>
        <v/>
      </c>
      <c r="G198" s="13">
        <f>IF(OR($A198="",$B198="",$B186=""),"",IFERROR(($B198-$B186)/$B186,""))</f>
        <v/>
      </c>
    </row>
    <row r="199">
      <c r="A199" s="8" t="n"/>
      <c r="B199" s="9" t="n"/>
      <c r="C199" s="10">
        <f>IF($A199="","",MONTH($A199))</f>
        <v/>
      </c>
      <c r="D199" s="11">
        <f>IF($C199="","",IFERROR(INDEX(Seasonal!$F$6:$F$17,MATCH($C199,Seasonal!$A$6:$A$17,0)),1))</f>
        <v/>
      </c>
      <c r="E199" s="12">
        <f>IF(OR($A199="",$B199=""),"",IFERROR($B199/$D199,""))</f>
        <v/>
      </c>
      <c r="F199" s="12">
        <f>IF(OR($A199="",$B199="",COUNT($B197:$B199)&lt;3),"",AVERAGE($B197:$B199))</f>
        <v/>
      </c>
      <c r="G199" s="13">
        <f>IF(OR($A199="",$B199="",$B187=""),"",IFERROR(($B199-$B187)/$B187,""))</f>
        <v/>
      </c>
    </row>
    <row r="200">
      <c r="A200" s="8" t="n"/>
      <c r="B200" s="9" t="n"/>
      <c r="C200" s="10">
        <f>IF($A200="","",MONTH($A200))</f>
        <v/>
      </c>
      <c r="D200" s="11">
        <f>IF($C200="","",IFERROR(INDEX(Seasonal!$F$6:$F$17,MATCH($C200,Seasonal!$A$6:$A$17,0)),1))</f>
        <v/>
      </c>
      <c r="E200" s="12">
        <f>IF(OR($A200="",$B200=""),"",IFERROR($B200/$D200,""))</f>
        <v/>
      </c>
      <c r="F200" s="12">
        <f>IF(OR($A200="",$B200="",COUNT($B198:$B200)&lt;3),"",AVERAGE($B198:$B200))</f>
        <v/>
      </c>
      <c r="G200" s="13">
        <f>IF(OR($A200="",$B200="",$B188=""),"",IFERROR(($B200-$B188)/$B188,""))</f>
        <v/>
      </c>
    </row>
    <row r="201">
      <c r="A201" s="8" t="n"/>
      <c r="B201" s="9" t="n"/>
      <c r="C201" s="10">
        <f>IF($A201="","",MONTH($A201))</f>
        <v/>
      </c>
      <c r="D201" s="11">
        <f>IF($C201="","",IFERROR(INDEX(Seasonal!$F$6:$F$17,MATCH($C201,Seasonal!$A$6:$A$17,0)),1))</f>
        <v/>
      </c>
      <c r="E201" s="12">
        <f>IF(OR($A201="",$B201=""),"",IFERROR($B201/$D201,""))</f>
        <v/>
      </c>
      <c r="F201" s="12">
        <f>IF(OR($A201="",$B201="",COUNT($B199:$B201)&lt;3),"",AVERAGE($B199:$B201))</f>
        <v/>
      </c>
      <c r="G201" s="13">
        <f>IF(OR($A201="",$B201="",$B189=""),"",IFERROR(($B201-$B189)/$B189,""))</f>
        <v/>
      </c>
    </row>
    <row r="202">
      <c r="A202" s="8" t="n"/>
      <c r="B202" s="9" t="n"/>
      <c r="C202" s="10">
        <f>IF($A202="","",MONTH($A202))</f>
        <v/>
      </c>
      <c r="D202" s="11">
        <f>IF($C202="","",IFERROR(INDEX(Seasonal!$F$6:$F$17,MATCH($C202,Seasonal!$A$6:$A$17,0)),1))</f>
        <v/>
      </c>
      <c r="E202" s="12">
        <f>IF(OR($A202="",$B202=""),"",IFERROR($B202/$D202,""))</f>
        <v/>
      </c>
      <c r="F202" s="12">
        <f>IF(OR($A202="",$B202="",COUNT($B200:$B202)&lt;3),"",AVERAGE($B200:$B202))</f>
        <v/>
      </c>
      <c r="G202" s="13">
        <f>IF(OR($A202="",$B202="",$B190=""),"",IFERROR(($B202-$B190)/$B190,""))</f>
        <v/>
      </c>
    </row>
    <row r="203">
      <c r="A203" s="8" t="n"/>
      <c r="B203" s="9" t="n"/>
      <c r="C203" s="10">
        <f>IF($A203="","",MONTH($A203))</f>
        <v/>
      </c>
      <c r="D203" s="11">
        <f>IF($C203="","",IFERROR(INDEX(Seasonal!$F$6:$F$17,MATCH($C203,Seasonal!$A$6:$A$17,0)),1))</f>
        <v/>
      </c>
      <c r="E203" s="12">
        <f>IF(OR($A203="",$B203=""),"",IFERROR($B203/$D203,""))</f>
        <v/>
      </c>
      <c r="F203" s="12">
        <f>IF(OR($A203="",$B203="",COUNT($B201:$B203)&lt;3),"",AVERAGE($B201:$B203))</f>
        <v/>
      </c>
      <c r="G203" s="13">
        <f>IF(OR($A203="",$B203="",$B191=""),"",IFERROR(($B203-$B191)/$B191,""))</f>
        <v/>
      </c>
    </row>
    <row r="204">
      <c r="A204" s="8" t="n"/>
      <c r="B204" s="9" t="n"/>
      <c r="C204" s="10">
        <f>IF($A204="","",MONTH($A204))</f>
        <v/>
      </c>
      <c r="D204" s="11">
        <f>IF($C204="","",IFERROR(INDEX(Seasonal!$F$6:$F$17,MATCH($C204,Seasonal!$A$6:$A$17,0)),1))</f>
        <v/>
      </c>
      <c r="E204" s="12">
        <f>IF(OR($A204="",$B204=""),"",IFERROR($B204/$D204,""))</f>
        <v/>
      </c>
      <c r="F204" s="12">
        <f>IF(OR($A204="",$B204="",COUNT($B202:$B204)&lt;3),"",AVERAGE($B202:$B204))</f>
        <v/>
      </c>
      <c r="G204" s="13">
        <f>IF(OR($A204="",$B204="",$B192=""),"",IFERROR(($B204-$B192)/$B192,""))</f>
        <v/>
      </c>
    </row>
    <row r="205">
      <c r="A205" s="8" t="n"/>
      <c r="B205" s="9" t="n"/>
      <c r="C205" s="10">
        <f>IF($A205="","",MONTH($A205))</f>
        <v/>
      </c>
      <c r="D205" s="11">
        <f>IF($C205="","",IFERROR(INDEX(Seasonal!$F$6:$F$17,MATCH($C205,Seasonal!$A$6:$A$17,0)),1))</f>
        <v/>
      </c>
      <c r="E205" s="12">
        <f>IF(OR($A205="",$B205=""),"",IFERROR($B205/$D205,""))</f>
        <v/>
      </c>
      <c r="F205" s="12">
        <f>IF(OR($A205="",$B205="",COUNT($B203:$B205)&lt;3),"",AVERAGE($B203:$B205))</f>
        <v/>
      </c>
      <c r="G205" s="13">
        <f>IF(OR($A205="",$B205="",$B193=""),"",IFERROR(($B205-$B193)/$B193,""))</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7"/>
  <sheetViews>
    <sheetView workbookViewId="0">
      <pane ySplit="5" topLeftCell="A6" activePane="bottomLeft" state="frozen"/>
      <selection pane="bottomLeft" activeCell="A1" sqref="A1"/>
    </sheetView>
  </sheetViews>
  <sheetFormatPr baseColWidth="8" defaultRowHeight="15"/>
  <cols>
    <col width="9" customWidth="1" min="1" max="1"/>
    <col width="9" customWidth="1" min="2" max="2"/>
    <col width="13" customWidth="1" min="3" max="3"/>
    <col width="16" customWidth="1" min="4" max="4"/>
    <col width="12" customWidth="1" min="5" max="5"/>
    <col width="12" customWidth="1" min="6" max="6"/>
    <col width="42" customWidth="1" min="7" max="7"/>
    <col width="48" customWidth="1" min="9" max="9"/>
    <col width="20" customWidth="1" min="10" max="10"/>
  </cols>
  <sheetData>
    <row r="1">
      <c r="A1" s="1" t="inlineStr">
        <is>
          <t>Seasonal</t>
        </is>
      </c>
    </row>
    <row r="2">
      <c r="A2" s="2" t="inlineStr">
        <is>
          <t>Twelve indices derived from your own history, and the linear trend fitted to it. Nothing on this sheet is typed — it all reads from History.</t>
        </is>
      </c>
    </row>
    <row r="4">
      <c r="I4" s="3" t="inlineStr">
        <is>
          <t>Linear trend fitted to History (least squares)</t>
        </is>
      </c>
    </row>
    <row r="5">
      <c r="A5" s="6" t="inlineStr">
        <is>
          <t>Month #</t>
        </is>
      </c>
      <c r="B5" s="6" t="inlineStr">
        <is>
          <t>Month</t>
        </is>
      </c>
      <c r="C5" s="6" t="inlineStr">
        <is>
          <t>Periods used</t>
        </is>
      </c>
      <c r="D5" s="6" t="inlineStr">
        <is>
          <t>Average actual</t>
        </is>
      </c>
      <c r="E5" s="6" t="inlineStr">
        <is>
          <t>Raw index</t>
        </is>
      </c>
      <c r="F5" s="6" t="inlineStr">
        <is>
          <t>Index used</t>
        </is>
      </c>
      <c r="G5" s="6" t="inlineStr">
        <is>
          <t>Confidence</t>
        </is>
      </c>
      <c r="I5" s="2" t="inlineStr">
        <is>
          <t>x is the month's date, y is the actual. Computed the long way because Google Sheets has no FORECAST.ETS.</t>
        </is>
      </c>
    </row>
    <row r="6">
      <c r="A6" s="10">
        <f>ROW()-5</f>
        <v/>
      </c>
      <c r="B6" s="14">
        <f>TEXT(DATE(2026,$A6,1),"mmm")</f>
        <v/>
      </c>
      <c r="C6" s="10">
        <f>COUNTIFS(History!$C$6:$C$205,$A6,History!$B$6:$B$205,"&gt;0")</f>
        <v/>
      </c>
      <c r="D6" s="12">
        <f>IF($C6=0,"",IFERROR(AVERAGEIFS(History!$B$6:$B$205,History!$C$6:$C$205,$A6),""))</f>
        <v/>
      </c>
      <c r="E6" s="11">
        <f>IF($C6=0,"",IFERROR($D6/AVERAGE(History!$B$6:$B$205),""))</f>
        <v/>
      </c>
      <c r="F6" s="11">
        <f>IF($C6=0,1,IFERROR($E6/AVERAGE($E$6:$E$17),1))</f>
        <v/>
      </c>
      <c r="G6" s="14">
        <f>IF($C6=0,"No history for this month — index held at 1.000",IF($C6=1,"One observation: this is last year, not a season",$C6&amp;" observations"))</f>
        <v/>
      </c>
    </row>
    <row r="7">
      <c r="A7" s="10">
        <f>ROW()-5</f>
        <v/>
      </c>
      <c r="B7" s="14">
        <f>TEXT(DATE(2026,$A7,1),"mmm")</f>
        <v/>
      </c>
      <c r="C7" s="10">
        <f>COUNTIFS(History!$C$6:$C$205,$A7,History!$B$6:$B$205,"&gt;0")</f>
        <v/>
      </c>
      <c r="D7" s="12">
        <f>IF($C7=0,"",IFERROR(AVERAGEIFS(History!$B$6:$B$205,History!$C$6:$C$205,$A7),""))</f>
        <v/>
      </c>
      <c r="E7" s="11">
        <f>IF($C7=0,"",IFERROR($D7/AVERAGE(History!$B$6:$B$205),""))</f>
        <v/>
      </c>
      <c r="F7" s="11">
        <f>IF($C7=0,1,IFERROR($E7/AVERAGE($E$6:$E$17),1))</f>
        <v/>
      </c>
      <c r="G7" s="14">
        <f>IF($C7=0,"No history for this month — index held at 1.000",IF($C7=1,"One observation: this is last year, not a season",$C7&amp;" observations"))</f>
        <v/>
      </c>
      <c r="I7" s="15" t="inlineStr">
        <is>
          <t>n — months with an actual</t>
        </is>
      </c>
      <c r="J7" s="7">
        <f>COUNT(History!$B$6:$B$205)</f>
        <v/>
      </c>
    </row>
    <row r="8">
      <c r="A8" s="10">
        <f>ROW()-5</f>
        <v/>
      </c>
      <c r="B8" s="14">
        <f>TEXT(DATE(2026,$A8,1),"mmm")</f>
        <v/>
      </c>
      <c r="C8" s="10">
        <f>COUNTIFS(History!$C$6:$C$205,$A8,History!$B$6:$B$205,"&gt;0")</f>
        <v/>
      </c>
      <c r="D8" s="12">
        <f>IF($C8=0,"",IFERROR(AVERAGEIFS(History!$B$6:$B$205,History!$C$6:$C$205,$A8),""))</f>
        <v/>
      </c>
      <c r="E8" s="11">
        <f>IF($C8=0,"",IFERROR($D8/AVERAGE(History!$B$6:$B$205),""))</f>
        <v/>
      </c>
      <c r="F8" s="11">
        <f>IF($C8=0,1,IFERROR($E8/AVERAGE($E$6:$E$17),1))</f>
        <v/>
      </c>
      <c r="G8" s="14">
        <f>IF($C8=0,"No history for this month — index held at 1.000",IF($C8=1,"One observation: this is last year, not a season",$C8&amp;" observations"))</f>
        <v/>
      </c>
      <c r="I8" s="15" t="inlineStr">
        <is>
          <t>Sum x</t>
        </is>
      </c>
      <c r="J8" s="7">
        <f>SUMIFS(History!$A$6:$A$205,History!$B$6:$B$205,"&gt;0")</f>
        <v/>
      </c>
    </row>
    <row r="9">
      <c r="A9" s="10">
        <f>ROW()-5</f>
        <v/>
      </c>
      <c r="B9" s="14">
        <f>TEXT(DATE(2026,$A9,1),"mmm")</f>
        <v/>
      </c>
      <c r="C9" s="10">
        <f>COUNTIFS(History!$C$6:$C$205,$A9,History!$B$6:$B$205,"&gt;0")</f>
        <v/>
      </c>
      <c r="D9" s="12">
        <f>IF($C9=0,"",IFERROR(AVERAGEIFS(History!$B$6:$B$205,History!$C$6:$C$205,$A9),""))</f>
        <v/>
      </c>
      <c r="E9" s="11">
        <f>IF($C9=0,"",IFERROR($D9/AVERAGE(History!$B$6:$B$205),""))</f>
        <v/>
      </c>
      <c r="F9" s="11">
        <f>IF($C9=0,1,IFERROR($E9/AVERAGE($E$6:$E$17),1))</f>
        <v/>
      </c>
      <c r="G9" s="14">
        <f>IF($C9=0,"No history for this month — index held at 1.000",IF($C9=1,"One observation: this is last year, not a season",$C9&amp;" observations"))</f>
        <v/>
      </c>
      <c r="I9" s="15" t="inlineStr">
        <is>
          <t>Sum y</t>
        </is>
      </c>
      <c r="J9" s="16">
        <f>SUM(History!$B$6:$B$205)</f>
        <v/>
      </c>
    </row>
    <row r="10">
      <c r="A10" s="10">
        <f>ROW()-5</f>
        <v/>
      </c>
      <c r="B10" s="14">
        <f>TEXT(DATE(2026,$A10,1),"mmm")</f>
        <v/>
      </c>
      <c r="C10" s="10">
        <f>COUNTIFS(History!$C$6:$C$205,$A10,History!$B$6:$B$205,"&gt;0")</f>
        <v/>
      </c>
      <c r="D10" s="12">
        <f>IF($C10=0,"",IFERROR(AVERAGEIFS(History!$B$6:$B$205,History!$C$6:$C$205,$A10),""))</f>
        <v/>
      </c>
      <c r="E10" s="11">
        <f>IF($C10=0,"",IFERROR($D10/AVERAGE(History!$B$6:$B$205),""))</f>
        <v/>
      </c>
      <c r="F10" s="11">
        <f>IF($C10=0,1,IFERROR($E10/AVERAGE($E$6:$E$17),1))</f>
        <v/>
      </c>
      <c r="G10" s="14">
        <f>IF($C10=0,"No history for this month — index held at 1.000",IF($C10=1,"One observation: this is last year, not a season",$C10&amp;" observations"))</f>
        <v/>
      </c>
      <c r="I10" s="15" t="inlineStr">
        <is>
          <t>Sum xy</t>
        </is>
      </c>
      <c r="J10" s="7">
        <f>SUMPRODUCT(History!$A$6:$A$205,History!$B$6:$B$205)</f>
        <v/>
      </c>
    </row>
    <row r="11">
      <c r="A11" s="10">
        <f>ROW()-5</f>
        <v/>
      </c>
      <c r="B11" s="14">
        <f>TEXT(DATE(2026,$A11,1),"mmm")</f>
        <v/>
      </c>
      <c r="C11" s="10">
        <f>COUNTIFS(History!$C$6:$C$205,$A11,History!$B$6:$B$205,"&gt;0")</f>
        <v/>
      </c>
      <c r="D11" s="12">
        <f>IF($C11=0,"",IFERROR(AVERAGEIFS(History!$B$6:$B$205,History!$C$6:$C$205,$A11),""))</f>
        <v/>
      </c>
      <c r="E11" s="11">
        <f>IF($C11=0,"",IFERROR($D11/AVERAGE(History!$B$6:$B$205),""))</f>
        <v/>
      </c>
      <c r="F11" s="11">
        <f>IF($C11=0,1,IFERROR($E11/AVERAGE($E$6:$E$17),1))</f>
        <v/>
      </c>
      <c r="G11" s="14">
        <f>IF($C11=0,"No history for this month — index held at 1.000",IF($C11=1,"One observation: this is last year, not a season",$C11&amp;" observations"))</f>
        <v/>
      </c>
      <c r="I11" s="15" t="inlineStr">
        <is>
          <t>Sum x squared</t>
        </is>
      </c>
      <c r="J11" s="7">
        <f>SUMPRODUCT((History!$B$6:$B$205&lt;&gt;"")*History!$A$6:$A$205*History!$A$6:$A$205)</f>
        <v/>
      </c>
    </row>
    <row r="12">
      <c r="A12" s="10">
        <f>ROW()-5</f>
        <v/>
      </c>
      <c r="B12" s="14">
        <f>TEXT(DATE(2026,$A12,1),"mmm")</f>
        <v/>
      </c>
      <c r="C12" s="10">
        <f>COUNTIFS(History!$C$6:$C$205,$A12,History!$B$6:$B$205,"&gt;0")</f>
        <v/>
      </c>
      <c r="D12" s="12">
        <f>IF($C12=0,"",IFERROR(AVERAGEIFS(History!$B$6:$B$205,History!$C$6:$C$205,$A12),""))</f>
        <v/>
      </c>
      <c r="E12" s="11">
        <f>IF($C12=0,"",IFERROR($D12/AVERAGE(History!$B$6:$B$205),""))</f>
        <v/>
      </c>
      <c r="F12" s="11">
        <f>IF($C12=0,1,IFERROR($E12/AVERAGE($E$6:$E$17),1))</f>
        <v/>
      </c>
      <c r="G12" s="14">
        <f>IF($C12=0,"No history for this month — index held at 1.000",IF($C12=1,"One observation: this is last year, not a season",$C12&amp;" observations"))</f>
        <v/>
      </c>
      <c r="I12" s="15" t="inlineStr">
        <is>
          <t>Slope — revenue per day</t>
        </is>
      </c>
      <c r="J12" s="17">
        <f>IFERROR(($J$7*$J$10-$J$8*$J$9)/($J$7*$J$11-$J$8*$J$8),0)</f>
        <v/>
      </c>
    </row>
    <row r="13">
      <c r="A13" s="10">
        <f>ROW()-5</f>
        <v/>
      </c>
      <c r="B13" s="14">
        <f>TEXT(DATE(2026,$A13,1),"mmm")</f>
        <v/>
      </c>
      <c r="C13" s="10">
        <f>COUNTIFS(History!$C$6:$C$205,$A13,History!$B$6:$B$205,"&gt;0")</f>
        <v/>
      </c>
      <c r="D13" s="12">
        <f>IF($C13=0,"",IFERROR(AVERAGEIFS(History!$B$6:$B$205,History!$C$6:$C$205,$A13),""))</f>
        <v/>
      </c>
      <c r="E13" s="11">
        <f>IF($C13=0,"",IFERROR($D13/AVERAGE(History!$B$6:$B$205),""))</f>
        <v/>
      </c>
      <c r="F13" s="11">
        <f>IF($C13=0,1,IFERROR($E13/AVERAGE($E$6:$E$17),1))</f>
        <v/>
      </c>
      <c r="G13" s="14">
        <f>IF($C13=0,"No history for this month — index held at 1.000",IF($C13=1,"One observation: this is last year, not a season",$C13&amp;" observations"))</f>
        <v/>
      </c>
      <c r="I13" s="15" t="inlineStr">
        <is>
          <t>Intercept</t>
        </is>
      </c>
      <c r="J13" s="17">
        <f>IFERROR(($J$9-$J$12*$J$8)/$J$7,0)</f>
        <v/>
      </c>
    </row>
    <row r="14">
      <c r="A14" s="10">
        <f>ROW()-5</f>
        <v/>
      </c>
      <c r="B14" s="14">
        <f>TEXT(DATE(2026,$A14,1),"mmm")</f>
        <v/>
      </c>
      <c r="C14" s="10">
        <f>COUNTIFS(History!$C$6:$C$205,$A14,History!$B$6:$B$205,"&gt;0")</f>
        <v/>
      </c>
      <c r="D14" s="12">
        <f>IF($C14=0,"",IFERROR(AVERAGEIFS(History!$B$6:$B$205,History!$C$6:$C$205,$A14),""))</f>
        <v/>
      </c>
      <c r="E14" s="11">
        <f>IF($C14=0,"",IFERROR($D14/AVERAGE(History!$B$6:$B$205),""))</f>
        <v/>
      </c>
      <c r="F14" s="11">
        <f>IF($C14=0,1,IFERROR($E14/AVERAGE($E$6:$E$17),1))</f>
        <v/>
      </c>
      <c r="G14" s="14">
        <f>IF($C14=0,"No history for this month — index held at 1.000",IF($C14=1,"One observation: this is last year, not a season",$C14&amp;" observations"))</f>
        <v/>
      </c>
      <c r="I14" s="15" t="inlineStr">
        <is>
          <t>Trend per month</t>
        </is>
      </c>
      <c r="J14" s="16">
        <f>$J$12*365.25/12</f>
        <v/>
      </c>
    </row>
    <row r="15">
      <c r="A15" s="10">
        <f>ROW()-5</f>
        <v/>
      </c>
      <c r="B15" s="14">
        <f>TEXT(DATE(2026,$A15,1),"mmm")</f>
        <v/>
      </c>
      <c r="C15" s="10">
        <f>COUNTIFS(History!$C$6:$C$205,$A15,History!$B$6:$B$205,"&gt;0")</f>
        <v/>
      </c>
      <c r="D15" s="12">
        <f>IF($C15=0,"",IFERROR(AVERAGEIFS(History!$B$6:$B$205,History!$C$6:$C$205,$A15),""))</f>
        <v/>
      </c>
      <c r="E15" s="11">
        <f>IF($C15=0,"",IFERROR($D15/AVERAGE(History!$B$6:$B$205),""))</f>
        <v/>
      </c>
      <c r="F15" s="11">
        <f>IF($C15=0,1,IFERROR($E15/AVERAGE($E$6:$E$17),1))</f>
        <v/>
      </c>
      <c r="G15" s="14">
        <f>IF($C15=0,"No history for this month — index held at 1.000",IF($C15=1,"One observation: this is last year, not a season",$C15&amp;" observations"))</f>
        <v/>
      </c>
      <c r="I15" s="15" t="inlineStr">
        <is>
          <t>Sum y squared</t>
        </is>
      </c>
      <c r="J15" s="7">
        <f>SUMPRODUCT(History!$B$6:$B$205,History!$B$6:$B$205)</f>
        <v/>
      </c>
    </row>
    <row r="16">
      <c r="A16" s="10">
        <f>ROW()-5</f>
        <v/>
      </c>
      <c r="B16" s="14">
        <f>TEXT(DATE(2026,$A16,1),"mmm")</f>
        <v/>
      </c>
      <c r="C16" s="10">
        <f>COUNTIFS(History!$C$6:$C$205,$A16,History!$B$6:$B$205,"&gt;0")</f>
        <v/>
      </c>
      <c r="D16" s="12">
        <f>IF($C16=0,"",IFERROR(AVERAGEIFS(History!$B$6:$B$205,History!$C$6:$C$205,$A16),""))</f>
        <v/>
      </c>
      <c r="E16" s="11">
        <f>IF($C16=0,"",IFERROR($D16/AVERAGE(History!$B$6:$B$205),""))</f>
        <v/>
      </c>
      <c r="F16" s="11">
        <f>IF($C16=0,1,IFERROR($E16/AVERAGE($E$6:$E$17),1))</f>
        <v/>
      </c>
      <c r="G16" s="14">
        <f>IF($C16=0,"No history for this month — index held at 1.000",IF($C16=1,"One observation: this is last year, not a season",$C16&amp;" observations"))</f>
        <v/>
      </c>
      <c r="I16" s="15" t="inlineStr">
        <is>
          <t>R squared — how much of the movement the line explains</t>
        </is>
      </c>
      <c r="J16" s="17">
        <f>IFERROR(($J$7*$J$10-$J$8*$J$9)^2/(($J$7*$J$11-$J$8*$J$8)*($J$7*$J$15-$J$9*$J$9)),0)</f>
        <v/>
      </c>
    </row>
    <row r="17">
      <c r="A17" s="10">
        <f>ROW()-5</f>
        <v/>
      </c>
      <c r="B17" s="14">
        <f>TEXT(DATE(2026,$A17,1),"mmm")</f>
        <v/>
      </c>
      <c r="C17" s="10">
        <f>COUNTIFS(History!$C$6:$C$205,$A17,History!$B$6:$B$205,"&gt;0")</f>
        <v/>
      </c>
      <c r="D17" s="12">
        <f>IF($C17=0,"",IFERROR(AVERAGEIFS(History!$B$6:$B$205,History!$C$6:$C$205,$A17),""))</f>
        <v/>
      </c>
      <c r="E17" s="11">
        <f>IF($C17=0,"",IFERROR($D17/AVERAGE(History!$B$6:$B$205),""))</f>
        <v/>
      </c>
      <c r="F17" s="11">
        <f>IF($C17=0,1,IFERROR($E17/AVERAGE($E$6:$E$17),1))</f>
        <v/>
      </c>
      <c r="G17" s="14">
        <f>IF($C17=0,"No history for this month — index held at 1.000",IF($C17=1,"One observation: this is last year, not a season",$C17&amp;" observations"))</f>
        <v/>
      </c>
      <c r="I17" s="15" t="inlineStr">
        <is>
          <t>Fit verdict</t>
        </is>
      </c>
      <c r="J17" s="18">
        <f>IF($J$7&lt;3,"Not enough history to fit a line",IF($J$16&gt;=0.6,"The line explains most of the movement","Weak trend: the seasonal index is doing most of the work"))</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20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13" customWidth="1" min="1" max="1"/>
    <col width="14" customWidth="1" min="2" max="2"/>
    <col width="10" customWidth="1" min="3" max="3"/>
    <col width="14" customWidth="1" min="4" max="4"/>
    <col width="14" customWidth="1" min="5" max="5"/>
    <col width="10" customWidth="1" min="6" max="6"/>
    <col width="11" customWidth="1" min="7" max="7"/>
    <col width="9" customWidth="1" min="8" max="8"/>
    <col width="9" customWidth="1" min="9" max="9"/>
    <col width="15" customWidth="1" min="10" max="10"/>
    <col width="11" customWidth="1" min="11" max="11"/>
    <col width="15" customWidth="1" min="12" max="12"/>
    <col width="12" customWidth="1" min="13" max="13"/>
    <col width="11" customWidth="1" min="14" max="14"/>
  </cols>
  <sheetData>
    <row r="1">
      <c r="A1" s="1" t="inlineStr">
        <is>
          <t>Forecast</t>
        </is>
      </c>
    </row>
    <row r="2">
      <c r="A2" s="2" t="inlineStr">
        <is>
          <t>One row per month, forecast and outcome kept together for ever. Type in A, B, C and E. Never replace a forecast with what happened.</t>
        </is>
      </c>
    </row>
    <row r="5">
      <c r="A5" s="6" t="inlineStr">
        <is>
          <t>Month</t>
        </is>
      </c>
      <c r="B5" s="6" t="inlineStr">
        <is>
          <t>Baseline</t>
        </is>
      </c>
      <c r="C5" s="6" t="inlineStr">
        <is>
          <t>Seasonal</t>
        </is>
      </c>
      <c r="D5" s="6" t="inlineStr">
        <is>
          <t>Forecast</t>
        </is>
      </c>
      <c r="E5" s="6" t="inlineStr">
        <is>
          <t>Actual</t>
        </is>
      </c>
      <c r="F5" s="6" t="inlineStr">
        <is>
          <t>Error %</t>
        </is>
      </c>
      <c r="G5" s="6" t="inlineStr">
        <is>
          <t>Abs error %</t>
        </is>
      </c>
      <c r="H5" s="6" t="inlineStr">
        <is>
          <t>Closed #</t>
        </is>
      </c>
      <c r="I5" s="6" t="inlineStr">
        <is>
          <t>Month #</t>
        </is>
      </c>
      <c r="J5" s="6" t="inlineStr">
        <is>
          <t>Model baseline</t>
        </is>
      </c>
      <c r="K5" s="6" t="inlineStr">
        <is>
          <t>Model index</t>
        </is>
      </c>
      <c r="L5" s="6" t="inlineStr">
        <is>
          <t>Model forecast</t>
        </is>
      </c>
      <c r="M5" s="6" t="inlineStr">
        <is>
          <t>Model error %</t>
        </is>
      </c>
      <c r="N5" s="6" t="inlineStr">
        <is>
          <t>Model abs %</t>
        </is>
      </c>
    </row>
    <row r="6">
      <c r="A6" s="8" t="n">
        <v>46143</v>
      </c>
      <c r="B6" s="9" t="n">
        <v>412000</v>
      </c>
      <c r="C6" s="19" t="n">
        <v>1.04</v>
      </c>
      <c r="D6" s="16">
        <f>IF(OR($A6="",$B6="",$C6=""),"",ROUND($B6*$C6,0))</f>
        <v/>
      </c>
      <c r="E6" s="9" t="n">
        <v>441200</v>
      </c>
      <c r="F6" s="13">
        <f>IF(OR($A6="",$E6="",$D6=""),"",IFERROR(($E6-$D6)/$D6,""))</f>
        <v/>
      </c>
      <c r="G6" s="13">
        <f>IF($F6="","",ABS($F6))</f>
        <v/>
      </c>
      <c r="H6" s="10">
        <f>IF($E6="","",COUNT($E$6:$E6))</f>
        <v/>
      </c>
      <c r="I6" s="10">
        <f>IF($A6="","",MONTH($A6))</f>
        <v/>
      </c>
      <c r="J6" s="12">
        <f>IF($A6="","",IF(Seasonal!$J$13=0,"",ROUND(Seasonal!$J$13+Seasonal!$J$12*$A6,0)))</f>
        <v/>
      </c>
      <c r="K6" s="11">
        <f>IF($I6="","",IFERROR(INDEX(Seasonal!$F$6:$F$17,MATCH($I6,Seasonal!$A$6:$A$17,0)),1))</f>
        <v/>
      </c>
      <c r="L6" s="12">
        <f>IF(OR($J6="",$K6=""),"",ROUND($J6*$K6,0))</f>
        <v/>
      </c>
      <c r="M6" s="13">
        <f>IF(OR($E6="",$L6=""),"",IFERROR(($E6-$L6)/$L6,""))</f>
        <v/>
      </c>
      <c r="N6" s="13">
        <f>IF($M6="","",ABS($M6))</f>
        <v/>
      </c>
    </row>
    <row r="7">
      <c r="A7" s="8" t="n">
        <v>46174</v>
      </c>
      <c r="B7" s="9" t="n">
        <v>418000</v>
      </c>
      <c r="C7" s="19" t="n">
        <v>0.97</v>
      </c>
      <c r="D7" s="16">
        <f>IF(OR($A7="",$B7="",$C7=""),"",ROUND($B7*$C7,0))</f>
        <v/>
      </c>
      <c r="E7" s="9" t="n">
        <v>398100</v>
      </c>
      <c r="F7" s="13">
        <f>IF(OR($A7="",$E7="",$D7=""),"",IFERROR(($E7-$D7)/$D7,""))</f>
        <v/>
      </c>
      <c r="G7" s="13">
        <f>IF($F7="","",ABS($F7))</f>
        <v/>
      </c>
      <c r="H7" s="10">
        <f>IF($E7="","",COUNT($E$6:$E7))</f>
        <v/>
      </c>
      <c r="I7" s="10">
        <f>IF($A7="","",MONTH($A7))</f>
        <v/>
      </c>
      <c r="J7" s="12">
        <f>IF($A7="","",IF(Seasonal!$J$13=0,"",ROUND(Seasonal!$J$13+Seasonal!$J$12*$A7,0)))</f>
        <v/>
      </c>
      <c r="K7" s="11">
        <f>IF($I7="","",IFERROR(INDEX(Seasonal!$F$6:$F$17,MATCH($I7,Seasonal!$A$6:$A$17,0)),1))</f>
        <v/>
      </c>
      <c r="L7" s="12">
        <f>IF(OR($J7="",$K7=""),"",ROUND($J7*$K7,0))</f>
        <v/>
      </c>
      <c r="M7" s="13">
        <f>IF(OR($E7="",$L7=""),"",IFERROR(($E7-$L7)/$L7,""))</f>
        <v/>
      </c>
      <c r="N7" s="13">
        <f>IF($M7="","",ABS($M7))</f>
        <v/>
      </c>
    </row>
    <row r="8">
      <c r="A8" s="8" t="n">
        <v>46204</v>
      </c>
      <c r="B8" s="9" t="n">
        <v>424000</v>
      </c>
      <c r="C8" s="19" t="n">
        <v>0.89</v>
      </c>
      <c r="D8" s="16">
        <f>IF(OR($A8="",$B8="",$C8=""),"",ROUND($B8*$C8,0))</f>
        <v/>
      </c>
      <c r="E8" s="9" t="n">
        <v>372900</v>
      </c>
      <c r="F8" s="13">
        <f>IF(OR($A8="",$E8="",$D8=""),"",IFERROR(($E8-$D8)/$D8,""))</f>
        <v/>
      </c>
      <c r="G8" s="13">
        <f>IF($F8="","",ABS($F8))</f>
        <v/>
      </c>
      <c r="H8" s="10">
        <f>IF($E8="","",COUNT($E$6:$E8))</f>
        <v/>
      </c>
      <c r="I8" s="10">
        <f>IF($A8="","",MONTH($A8))</f>
        <v/>
      </c>
      <c r="J8" s="12">
        <f>IF($A8="","",IF(Seasonal!$J$13=0,"",ROUND(Seasonal!$J$13+Seasonal!$J$12*$A8,0)))</f>
        <v/>
      </c>
      <c r="K8" s="11">
        <f>IF($I8="","",IFERROR(INDEX(Seasonal!$F$6:$F$17,MATCH($I8,Seasonal!$A$6:$A$17,0)),1))</f>
        <v/>
      </c>
      <c r="L8" s="12">
        <f>IF(OR($J8="",$K8=""),"",ROUND($J8*$K8,0))</f>
        <v/>
      </c>
      <c r="M8" s="13">
        <f>IF(OR($E8="",$L8=""),"",IFERROR(($E8-$L8)/$L8,""))</f>
        <v/>
      </c>
      <c r="N8" s="13">
        <f>IF($M8="","",ABS($M8))</f>
        <v/>
      </c>
    </row>
    <row r="9">
      <c r="A9" s="8" t="n">
        <v>46235</v>
      </c>
      <c r="B9" s="9" t="n">
        <v>430000</v>
      </c>
      <c r="C9" s="19" t="n">
        <v>0.91</v>
      </c>
      <c r="D9" s="16">
        <f>IF(OR($A9="",$B9="",$C9=""),"",ROUND($B9*$C9,0))</f>
        <v/>
      </c>
      <c r="E9" s="9" t="n"/>
      <c r="F9" s="13">
        <f>IF(OR($A9="",$E9="",$D9=""),"",IFERROR(($E9-$D9)/$D9,""))</f>
        <v/>
      </c>
      <c r="G9" s="13">
        <f>IF($F9="","",ABS($F9))</f>
        <v/>
      </c>
      <c r="H9" s="10">
        <f>IF($E9="","",COUNT($E$6:$E9))</f>
        <v/>
      </c>
      <c r="I9" s="10">
        <f>IF($A9="","",MONTH($A9))</f>
        <v/>
      </c>
      <c r="J9" s="12">
        <f>IF($A9="","",IF(Seasonal!$J$13=0,"",ROUND(Seasonal!$J$13+Seasonal!$J$12*$A9,0)))</f>
        <v/>
      </c>
      <c r="K9" s="11">
        <f>IF($I9="","",IFERROR(INDEX(Seasonal!$F$6:$F$17,MATCH($I9,Seasonal!$A$6:$A$17,0)),1))</f>
        <v/>
      </c>
      <c r="L9" s="12">
        <f>IF(OR($J9="",$K9=""),"",ROUND($J9*$K9,0))</f>
        <v/>
      </c>
      <c r="M9" s="13">
        <f>IF(OR($E9="",$L9=""),"",IFERROR(($E9-$L9)/$L9,""))</f>
        <v/>
      </c>
      <c r="N9" s="13">
        <f>IF($M9="","",ABS($M9))</f>
        <v/>
      </c>
    </row>
    <row r="10">
      <c r="A10" s="8" t="n"/>
      <c r="B10" s="9" t="n"/>
      <c r="C10" s="19" t="n"/>
      <c r="D10" s="16">
        <f>IF(OR($A10="",$B10="",$C10=""),"",ROUND($B10*$C10,0))</f>
        <v/>
      </c>
      <c r="E10" s="9" t="n"/>
      <c r="F10" s="13">
        <f>IF(OR($A10="",$E10="",$D10=""),"",IFERROR(($E10-$D10)/$D10,""))</f>
        <v/>
      </c>
      <c r="G10" s="13">
        <f>IF($F10="","",ABS($F10))</f>
        <v/>
      </c>
      <c r="H10" s="10">
        <f>IF($E10="","",COUNT($E$6:$E10))</f>
        <v/>
      </c>
      <c r="I10" s="10">
        <f>IF($A10="","",MONTH($A10))</f>
        <v/>
      </c>
      <c r="J10" s="12">
        <f>IF($A10="","",IF(Seasonal!$J$13=0,"",ROUND(Seasonal!$J$13+Seasonal!$J$12*$A10,0)))</f>
        <v/>
      </c>
      <c r="K10" s="11">
        <f>IF($I10="","",IFERROR(INDEX(Seasonal!$F$6:$F$17,MATCH($I10,Seasonal!$A$6:$A$17,0)),1))</f>
        <v/>
      </c>
      <c r="L10" s="12">
        <f>IF(OR($J10="",$K10=""),"",ROUND($J10*$K10,0))</f>
        <v/>
      </c>
      <c r="M10" s="13">
        <f>IF(OR($E10="",$L10=""),"",IFERROR(($E10-$L10)/$L10,""))</f>
        <v/>
      </c>
      <c r="N10" s="13">
        <f>IF($M10="","",ABS($M10))</f>
        <v/>
      </c>
    </row>
    <row r="11">
      <c r="A11" s="8" t="n"/>
      <c r="B11" s="9" t="n"/>
      <c r="C11" s="19" t="n"/>
      <c r="D11" s="16">
        <f>IF(OR($A11="",$B11="",$C11=""),"",ROUND($B11*$C11,0))</f>
        <v/>
      </c>
      <c r="E11" s="9" t="n"/>
      <c r="F11" s="13">
        <f>IF(OR($A11="",$E11="",$D11=""),"",IFERROR(($E11-$D11)/$D11,""))</f>
        <v/>
      </c>
      <c r="G11" s="13">
        <f>IF($F11="","",ABS($F11))</f>
        <v/>
      </c>
      <c r="H11" s="10">
        <f>IF($E11="","",COUNT($E$6:$E11))</f>
        <v/>
      </c>
      <c r="I11" s="10">
        <f>IF($A11="","",MONTH($A11))</f>
        <v/>
      </c>
      <c r="J11" s="12">
        <f>IF($A11="","",IF(Seasonal!$J$13=0,"",ROUND(Seasonal!$J$13+Seasonal!$J$12*$A11,0)))</f>
        <v/>
      </c>
      <c r="K11" s="11">
        <f>IF($I11="","",IFERROR(INDEX(Seasonal!$F$6:$F$17,MATCH($I11,Seasonal!$A$6:$A$17,0)),1))</f>
        <v/>
      </c>
      <c r="L11" s="12">
        <f>IF(OR($J11="",$K11=""),"",ROUND($J11*$K11,0))</f>
        <v/>
      </c>
      <c r="M11" s="13">
        <f>IF(OR($E11="",$L11=""),"",IFERROR(($E11-$L11)/$L11,""))</f>
        <v/>
      </c>
      <c r="N11" s="13">
        <f>IF($M11="","",ABS($M11))</f>
        <v/>
      </c>
    </row>
    <row r="12">
      <c r="A12" s="8" t="n"/>
      <c r="B12" s="9" t="n"/>
      <c r="C12" s="19" t="n"/>
      <c r="D12" s="16">
        <f>IF(OR($A12="",$B12="",$C12=""),"",ROUND($B12*$C12,0))</f>
        <v/>
      </c>
      <c r="E12" s="9" t="n"/>
      <c r="F12" s="13">
        <f>IF(OR($A12="",$E12="",$D12=""),"",IFERROR(($E12-$D12)/$D12,""))</f>
        <v/>
      </c>
      <c r="G12" s="13">
        <f>IF($F12="","",ABS($F12))</f>
        <v/>
      </c>
      <c r="H12" s="10">
        <f>IF($E12="","",COUNT($E$6:$E12))</f>
        <v/>
      </c>
      <c r="I12" s="10">
        <f>IF($A12="","",MONTH($A12))</f>
        <v/>
      </c>
      <c r="J12" s="12">
        <f>IF($A12="","",IF(Seasonal!$J$13=0,"",ROUND(Seasonal!$J$13+Seasonal!$J$12*$A12,0)))</f>
        <v/>
      </c>
      <c r="K12" s="11">
        <f>IF($I12="","",IFERROR(INDEX(Seasonal!$F$6:$F$17,MATCH($I12,Seasonal!$A$6:$A$17,0)),1))</f>
        <v/>
      </c>
      <c r="L12" s="12">
        <f>IF(OR($J12="",$K12=""),"",ROUND($J12*$K12,0))</f>
        <v/>
      </c>
      <c r="M12" s="13">
        <f>IF(OR($E12="",$L12=""),"",IFERROR(($E12-$L12)/$L12,""))</f>
        <v/>
      </c>
      <c r="N12" s="13">
        <f>IF($M12="","",ABS($M12))</f>
        <v/>
      </c>
    </row>
    <row r="13">
      <c r="A13" s="8" t="n"/>
      <c r="B13" s="9" t="n"/>
      <c r="C13" s="19" t="n"/>
      <c r="D13" s="16">
        <f>IF(OR($A13="",$B13="",$C13=""),"",ROUND($B13*$C13,0))</f>
        <v/>
      </c>
      <c r="E13" s="9" t="n"/>
      <c r="F13" s="13">
        <f>IF(OR($A13="",$E13="",$D13=""),"",IFERROR(($E13-$D13)/$D13,""))</f>
        <v/>
      </c>
      <c r="G13" s="13">
        <f>IF($F13="","",ABS($F13))</f>
        <v/>
      </c>
      <c r="H13" s="10">
        <f>IF($E13="","",COUNT($E$6:$E13))</f>
        <v/>
      </c>
      <c r="I13" s="10">
        <f>IF($A13="","",MONTH($A13))</f>
        <v/>
      </c>
      <c r="J13" s="12">
        <f>IF($A13="","",IF(Seasonal!$J$13=0,"",ROUND(Seasonal!$J$13+Seasonal!$J$12*$A13,0)))</f>
        <v/>
      </c>
      <c r="K13" s="11">
        <f>IF($I13="","",IFERROR(INDEX(Seasonal!$F$6:$F$17,MATCH($I13,Seasonal!$A$6:$A$17,0)),1))</f>
        <v/>
      </c>
      <c r="L13" s="12">
        <f>IF(OR($J13="",$K13=""),"",ROUND($J13*$K13,0))</f>
        <v/>
      </c>
      <c r="M13" s="13">
        <f>IF(OR($E13="",$L13=""),"",IFERROR(($E13-$L13)/$L13,""))</f>
        <v/>
      </c>
      <c r="N13" s="13">
        <f>IF($M13="","",ABS($M13))</f>
        <v/>
      </c>
    </row>
    <row r="14">
      <c r="A14" s="8" t="n"/>
      <c r="B14" s="9" t="n"/>
      <c r="C14" s="19" t="n"/>
      <c r="D14" s="16">
        <f>IF(OR($A14="",$B14="",$C14=""),"",ROUND($B14*$C14,0))</f>
        <v/>
      </c>
      <c r="E14" s="9" t="n"/>
      <c r="F14" s="13">
        <f>IF(OR($A14="",$E14="",$D14=""),"",IFERROR(($E14-$D14)/$D14,""))</f>
        <v/>
      </c>
      <c r="G14" s="13">
        <f>IF($F14="","",ABS($F14))</f>
        <v/>
      </c>
      <c r="H14" s="10">
        <f>IF($E14="","",COUNT($E$6:$E14))</f>
        <v/>
      </c>
      <c r="I14" s="10">
        <f>IF($A14="","",MONTH($A14))</f>
        <v/>
      </c>
      <c r="J14" s="12">
        <f>IF($A14="","",IF(Seasonal!$J$13=0,"",ROUND(Seasonal!$J$13+Seasonal!$J$12*$A14,0)))</f>
        <v/>
      </c>
      <c r="K14" s="11">
        <f>IF($I14="","",IFERROR(INDEX(Seasonal!$F$6:$F$17,MATCH($I14,Seasonal!$A$6:$A$17,0)),1))</f>
        <v/>
      </c>
      <c r="L14" s="12">
        <f>IF(OR($J14="",$K14=""),"",ROUND($J14*$K14,0))</f>
        <v/>
      </c>
      <c r="M14" s="13">
        <f>IF(OR($E14="",$L14=""),"",IFERROR(($E14-$L14)/$L14,""))</f>
        <v/>
      </c>
      <c r="N14" s="13">
        <f>IF($M14="","",ABS($M14))</f>
        <v/>
      </c>
    </row>
    <row r="15">
      <c r="A15" s="8" t="n"/>
      <c r="B15" s="9" t="n"/>
      <c r="C15" s="19" t="n"/>
      <c r="D15" s="16">
        <f>IF(OR($A15="",$B15="",$C15=""),"",ROUND($B15*$C15,0))</f>
        <v/>
      </c>
      <c r="E15" s="9" t="n"/>
      <c r="F15" s="13">
        <f>IF(OR($A15="",$E15="",$D15=""),"",IFERROR(($E15-$D15)/$D15,""))</f>
        <v/>
      </c>
      <c r="G15" s="13">
        <f>IF($F15="","",ABS($F15))</f>
        <v/>
      </c>
      <c r="H15" s="10">
        <f>IF($E15="","",COUNT($E$6:$E15))</f>
        <v/>
      </c>
      <c r="I15" s="10">
        <f>IF($A15="","",MONTH($A15))</f>
        <v/>
      </c>
      <c r="J15" s="12">
        <f>IF($A15="","",IF(Seasonal!$J$13=0,"",ROUND(Seasonal!$J$13+Seasonal!$J$12*$A15,0)))</f>
        <v/>
      </c>
      <c r="K15" s="11">
        <f>IF($I15="","",IFERROR(INDEX(Seasonal!$F$6:$F$17,MATCH($I15,Seasonal!$A$6:$A$17,0)),1))</f>
        <v/>
      </c>
      <c r="L15" s="12">
        <f>IF(OR($J15="",$K15=""),"",ROUND($J15*$K15,0))</f>
        <v/>
      </c>
      <c r="M15" s="13">
        <f>IF(OR($E15="",$L15=""),"",IFERROR(($E15-$L15)/$L15,""))</f>
        <v/>
      </c>
      <c r="N15" s="13">
        <f>IF($M15="","",ABS($M15))</f>
        <v/>
      </c>
    </row>
    <row r="16">
      <c r="A16" s="8" t="n"/>
      <c r="B16" s="9" t="n"/>
      <c r="C16" s="19" t="n"/>
      <c r="D16" s="16">
        <f>IF(OR($A16="",$B16="",$C16=""),"",ROUND($B16*$C16,0))</f>
        <v/>
      </c>
      <c r="E16" s="9" t="n"/>
      <c r="F16" s="13">
        <f>IF(OR($A16="",$E16="",$D16=""),"",IFERROR(($E16-$D16)/$D16,""))</f>
        <v/>
      </c>
      <c r="G16" s="13">
        <f>IF($F16="","",ABS($F16))</f>
        <v/>
      </c>
      <c r="H16" s="10">
        <f>IF($E16="","",COUNT($E$6:$E16))</f>
        <v/>
      </c>
      <c r="I16" s="10">
        <f>IF($A16="","",MONTH($A16))</f>
        <v/>
      </c>
      <c r="J16" s="12">
        <f>IF($A16="","",IF(Seasonal!$J$13=0,"",ROUND(Seasonal!$J$13+Seasonal!$J$12*$A16,0)))</f>
        <v/>
      </c>
      <c r="K16" s="11">
        <f>IF($I16="","",IFERROR(INDEX(Seasonal!$F$6:$F$17,MATCH($I16,Seasonal!$A$6:$A$17,0)),1))</f>
        <v/>
      </c>
      <c r="L16" s="12">
        <f>IF(OR($J16="",$K16=""),"",ROUND($J16*$K16,0))</f>
        <v/>
      </c>
      <c r="M16" s="13">
        <f>IF(OR($E16="",$L16=""),"",IFERROR(($E16-$L16)/$L16,""))</f>
        <v/>
      </c>
      <c r="N16" s="13">
        <f>IF($M16="","",ABS($M16))</f>
        <v/>
      </c>
    </row>
    <row r="17">
      <c r="A17" s="8" t="n"/>
      <c r="B17" s="9" t="n"/>
      <c r="C17" s="19" t="n"/>
      <c r="D17" s="16">
        <f>IF(OR($A17="",$B17="",$C17=""),"",ROUND($B17*$C17,0))</f>
        <v/>
      </c>
      <c r="E17" s="9" t="n"/>
      <c r="F17" s="13">
        <f>IF(OR($A17="",$E17="",$D17=""),"",IFERROR(($E17-$D17)/$D17,""))</f>
        <v/>
      </c>
      <c r="G17" s="13">
        <f>IF($F17="","",ABS($F17))</f>
        <v/>
      </c>
      <c r="H17" s="10">
        <f>IF($E17="","",COUNT($E$6:$E17))</f>
        <v/>
      </c>
      <c r="I17" s="10">
        <f>IF($A17="","",MONTH($A17))</f>
        <v/>
      </c>
      <c r="J17" s="12">
        <f>IF($A17="","",IF(Seasonal!$J$13=0,"",ROUND(Seasonal!$J$13+Seasonal!$J$12*$A17,0)))</f>
        <v/>
      </c>
      <c r="K17" s="11">
        <f>IF($I17="","",IFERROR(INDEX(Seasonal!$F$6:$F$17,MATCH($I17,Seasonal!$A$6:$A$17,0)),1))</f>
        <v/>
      </c>
      <c r="L17" s="12">
        <f>IF(OR($J17="",$K17=""),"",ROUND($J17*$K17,0))</f>
        <v/>
      </c>
      <c r="M17" s="13">
        <f>IF(OR($E17="",$L17=""),"",IFERROR(($E17-$L17)/$L17,""))</f>
        <v/>
      </c>
      <c r="N17" s="13">
        <f>IF($M17="","",ABS($M17))</f>
        <v/>
      </c>
    </row>
    <row r="18">
      <c r="A18" s="8" t="n"/>
      <c r="B18" s="9" t="n"/>
      <c r="C18" s="19" t="n"/>
      <c r="D18" s="16">
        <f>IF(OR($A18="",$B18="",$C18=""),"",ROUND($B18*$C18,0))</f>
        <v/>
      </c>
      <c r="E18" s="9" t="n"/>
      <c r="F18" s="13">
        <f>IF(OR($A18="",$E18="",$D18=""),"",IFERROR(($E18-$D18)/$D18,""))</f>
        <v/>
      </c>
      <c r="G18" s="13">
        <f>IF($F18="","",ABS($F18))</f>
        <v/>
      </c>
      <c r="H18" s="10">
        <f>IF($E18="","",COUNT($E$6:$E18))</f>
        <v/>
      </c>
      <c r="I18" s="10">
        <f>IF($A18="","",MONTH($A18))</f>
        <v/>
      </c>
      <c r="J18" s="12">
        <f>IF($A18="","",IF(Seasonal!$J$13=0,"",ROUND(Seasonal!$J$13+Seasonal!$J$12*$A18,0)))</f>
        <v/>
      </c>
      <c r="K18" s="11">
        <f>IF($I18="","",IFERROR(INDEX(Seasonal!$F$6:$F$17,MATCH($I18,Seasonal!$A$6:$A$17,0)),1))</f>
        <v/>
      </c>
      <c r="L18" s="12">
        <f>IF(OR($J18="",$K18=""),"",ROUND($J18*$K18,0))</f>
        <v/>
      </c>
      <c r="M18" s="13">
        <f>IF(OR($E18="",$L18=""),"",IFERROR(($E18-$L18)/$L18,""))</f>
        <v/>
      </c>
      <c r="N18" s="13">
        <f>IF($M18="","",ABS($M18))</f>
        <v/>
      </c>
    </row>
    <row r="19">
      <c r="A19" s="8" t="n"/>
      <c r="B19" s="9" t="n"/>
      <c r="C19" s="19" t="n"/>
      <c r="D19" s="16">
        <f>IF(OR($A19="",$B19="",$C19=""),"",ROUND($B19*$C19,0))</f>
        <v/>
      </c>
      <c r="E19" s="9" t="n"/>
      <c r="F19" s="13">
        <f>IF(OR($A19="",$E19="",$D19=""),"",IFERROR(($E19-$D19)/$D19,""))</f>
        <v/>
      </c>
      <c r="G19" s="13">
        <f>IF($F19="","",ABS($F19))</f>
        <v/>
      </c>
      <c r="H19" s="10">
        <f>IF($E19="","",COUNT($E$6:$E19))</f>
        <v/>
      </c>
      <c r="I19" s="10">
        <f>IF($A19="","",MONTH($A19))</f>
        <v/>
      </c>
      <c r="J19" s="12">
        <f>IF($A19="","",IF(Seasonal!$J$13=0,"",ROUND(Seasonal!$J$13+Seasonal!$J$12*$A19,0)))</f>
        <v/>
      </c>
      <c r="K19" s="11">
        <f>IF($I19="","",IFERROR(INDEX(Seasonal!$F$6:$F$17,MATCH($I19,Seasonal!$A$6:$A$17,0)),1))</f>
        <v/>
      </c>
      <c r="L19" s="12">
        <f>IF(OR($J19="",$K19=""),"",ROUND($J19*$K19,0))</f>
        <v/>
      </c>
      <c r="M19" s="13">
        <f>IF(OR($E19="",$L19=""),"",IFERROR(($E19-$L19)/$L19,""))</f>
        <v/>
      </c>
      <c r="N19" s="13">
        <f>IF($M19="","",ABS($M19))</f>
        <v/>
      </c>
    </row>
    <row r="20">
      <c r="A20" s="8" t="n"/>
      <c r="B20" s="9" t="n"/>
      <c r="C20" s="19" t="n"/>
      <c r="D20" s="16">
        <f>IF(OR($A20="",$B20="",$C20=""),"",ROUND($B20*$C20,0))</f>
        <v/>
      </c>
      <c r="E20" s="9" t="n"/>
      <c r="F20" s="13">
        <f>IF(OR($A20="",$E20="",$D20=""),"",IFERROR(($E20-$D20)/$D20,""))</f>
        <v/>
      </c>
      <c r="G20" s="13">
        <f>IF($F20="","",ABS($F20))</f>
        <v/>
      </c>
      <c r="H20" s="10">
        <f>IF($E20="","",COUNT($E$6:$E20))</f>
        <v/>
      </c>
      <c r="I20" s="10">
        <f>IF($A20="","",MONTH($A20))</f>
        <v/>
      </c>
      <c r="J20" s="12">
        <f>IF($A20="","",IF(Seasonal!$J$13=0,"",ROUND(Seasonal!$J$13+Seasonal!$J$12*$A20,0)))</f>
        <v/>
      </c>
      <c r="K20" s="11">
        <f>IF($I20="","",IFERROR(INDEX(Seasonal!$F$6:$F$17,MATCH($I20,Seasonal!$A$6:$A$17,0)),1))</f>
        <v/>
      </c>
      <c r="L20" s="12">
        <f>IF(OR($J20="",$K20=""),"",ROUND($J20*$K20,0))</f>
        <v/>
      </c>
      <c r="M20" s="13">
        <f>IF(OR($E20="",$L20=""),"",IFERROR(($E20-$L20)/$L20,""))</f>
        <v/>
      </c>
      <c r="N20" s="13">
        <f>IF($M20="","",ABS($M20))</f>
        <v/>
      </c>
    </row>
    <row r="21">
      <c r="A21" s="8" t="n"/>
      <c r="B21" s="9" t="n"/>
      <c r="C21" s="19" t="n"/>
      <c r="D21" s="16">
        <f>IF(OR($A21="",$B21="",$C21=""),"",ROUND($B21*$C21,0))</f>
        <v/>
      </c>
      <c r="E21" s="9" t="n"/>
      <c r="F21" s="13">
        <f>IF(OR($A21="",$E21="",$D21=""),"",IFERROR(($E21-$D21)/$D21,""))</f>
        <v/>
      </c>
      <c r="G21" s="13">
        <f>IF($F21="","",ABS($F21))</f>
        <v/>
      </c>
      <c r="H21" s="10">
        <f>IF($E21="","",COUNT($E$6:$E21))</f>
        <v/>
      </c>
      <c r="I21" s="10">
        <f>IF($A21="","",MONTH($A21))</f>
        <v/>
      </c>
      <c r="J21" s="12">
        <f>IF($A21="","",IF(Seasonal!$J$13=0,"",ROUND(Seasonal!$J$13+Seasonal!$J$12*$A21,0)))</f>
        <v/>
      </c>
      <c r="K21" s="11">
        <f>IF($I21="","",IFERROR(INDEX(Seasonal!$F$6:$F$17,MATCH($I21,Seasonal!$A$6:$A$17,0)),1))</f>
        <v/>
      </c>
      <c r="L21" s="12">
        <f>IF(OR($J21="",$K21=""),"",ROUND($J21*$K21,0))</f>
        <v/>
      </c>
      <c r="M21" s="13">
        <f>IF(OR($E21="",$L21=""),"",IFERROR(($E21-$L21)/$L21,""))</f>
        <v/>
      </c>
      <c r="N21" s="13">
        <f>IF($M21="","",ABS($M21))</f>
        <v/>
      </c>
    </row>
    <row r="22">
      <c r="A22" s="8" t="n"/>
      <c r="B22" s="9" t="n"/>
      <c r="C22" s="19" t="n"/>
      <c r="D22" s="16">
        <f>IF(OR($A22="",$B22="",$C22=""),"",ROUND($B22*$C22,0))</f>
        <v/>
      </c>
      <c r="E22" s="9" t="n"/>
      <c r="F22" s="13">
        <f>IF(OR($A22="",$E22="",$D22=""),"",IFERROR(($E22-$D22)/$D22,""))</f>
        <v/>
      </c>
      <c r="G22" s="13">
        <f>IF($F22="","",ABS($F22))</f>
        <v/>
      </c>
      <c r="H22" s="10">
        <f>IF($E22="","",COUNT($E$6:$E22))</f>
        <v/>
      </c>
      <c r="I22" s="10">
        <f>IF($A22="","",MONTH($A22))</f>
        <v/>
      </c>
      <c r="J22" s="12">
        <f>IF($A22="","",IF(Seasonal!$J$13=0,"",ROUND(Seasonal!$J$13+Seasonal!$J$12*$A22,0)))</f>
        <v/>
      </c>
      <c r="K22" s="11">
        <f>IF($I22="","",IFERROR(INDEX(Seasonal!$F$6:$F$17,MATCH($I22,Seasonal!$A$6:$A$17,0)),1))</f>
        <v/>
      </c>
      <c r="L22" s="12">
        <f>IF(OR($J22="",$K22=""),"",ROUND($J22*$K22,0))</f>
        <v/>
      </c>
      <c r="M22" s="13">
        <f>IF(OR($E22="",$L22=""),"",IFERROR(($E22-$L22)/$L22,""))</f>
        <v/>
      </c>
      <c r="N22" s="13">
        <f>IF($M22="","",ABS($M22))</f>
        <v/>
      </c>
    </row>
    <row r="23">
      <c r="A23" s="8" t="n"/>
      <c r="B23" s="9" t="n"/>
      <c r="C23" s="19" t="n"/>
      <c r="D23" s="16">
        <f>IF(OR($A23="",$B23="",$C23=""),"",ROUND($B23*$C23,0))</f>
        <v/>
      </c>
      <c r="E23" s="9" t="n"/>
      <c r="F23" s="13">
        <f>IF(OR($A23="",$E23="",$D23=""),"",IFERROR(($E23-$D23)/$D23,""))</f>
        <v/>
      </c>
      <c r="G23" s="13">
        <f>IF($F23="","",ABS($F23))</f>
        <v/>
      </c>
      <c r="H23" s="10">
        <f>IF($E23="","",COUNT($E$6:$E23))</f>
        <v/>
      </c>
      <c r="I23" s="10">
        <f>IF($A23="","",MONTH($A23))</f>
        <v/>
      </c>
      <c r="J23" s="12">
        <f>IF($A23="","",IF(Seasonal!$J$13=0,"",ROUND(Seasonal!$J$13+Seasonal!$J$12*$A23,0)))</f>
        <v/>
      </c>
      <c r="K23" s="11">
        <f>IF($I23="","",IFERROR(INDEX(Seasonal!$F$6:$F$17,MATCH($I23,Seasonal!$A$6:$A$17,0)),1))</f>
        <v/>
      </c>
      <c r="L23" s="12">
        <f>IF(OR($J23="",$K23=""),"",ROUND($J23*$K23,0))</f>
        <v/>
      </c>
      <c r="M23" s="13">
        <f>IF(OR($E23="",$L23=""),"",IFERROR(($E23-$L23)/$L23,""))</f>
        <v/>
      </c>
      <c r="N23" s="13">
        <f>IF($M23="","",ABS($M23))</f>
        <v/>
      </c>
    </row>
    <row r="24">
      <c r="A24" s="8" t="n"/>
      <c r="B24" s="9" t="n"/>
      <c r="C24" s="19" t="n"/>
      <c r="D24" s="16">
        <f>IF(OR($A24="",$B24="",$C24=""),"",ROUND($B24*$C24,0))</f>
        <v/>
      </c>
      <c r="E24" s="9" t="n"/>
      <c r="F24" s="13">
        <f>IF(OR($A24="",$E24="",$D24=""),"",IFERROR(($E24-$D24)/$D24,""))</f>
        <v/>
      </c>
      <c r="G24" s="13">
        <f>IF($F24="","",ABS($F24))</f>
        <v/>
      </c>
      <c r="H24" s="10">
        <f>IF($E24="","",COUNT($E$6:$E24))</f>
        <v/>
      </c>
      <c r="I24" s="10">
        <f>IF($A24="","",MONTH($A24))</f>
        <v/>
      </c>
      <c r="J24" s="12">
        <f>IF($A24="","",IF(Seasonal!$J$13=0,"",ROUND(Seasonal!$J$13+Seasonal!$J$12*$A24,0)))</f>
        <v/>
      </c>
      <c r="K24" s="11">
        <f>IF($I24="","",IFERROR(INDEX(Seasonal!$F$6:$F$17,MATCH($I24,Seasonal!$A$6:$A$17,0)),1))</f>
        <v/>
      </c>
      <c r="L24" s="12">
        <f>IF(OR($J24="",$K24=""),"",ROUND($J24*$K24,0))</f>
        <v/>
      </c>
      <c r="M24" s="13">
        <f>IF(OR($E24="",$L24=""),"",IFERROR(($E24-$L24)/$L24,""))</f>
        <v/>
      </c>
      <c r="N24" s="13">
        <f>IF($M24="","",ABS($M24))</f>
        <v/>
      </c>
    </row>
    <row r="25">
      <c r="A25" s="8" t="n"/>
      <c r="B25" s="9" t="n"/>
      <c r="C25" s="19" t="n"/>
      <c r="D25" s="16">
        <f>IF(OR($A25="",$B25="",$C25=""),"",ROUND($B25*$C25,0))</f>
        <v/>
      </c>
      <c r="E25" s="9" t="n"/>
      <c r="F25" s="13">
        <f>IF(OR($A25="",$E25="",$D25=""),"",IFERROR(($E25-$D25)/$D25,""))</f>
        <v/>
      </c>
      <c r="G25" s="13">
        <f>IF($F25="","",ABS($F25))</f>
        <v/>
      </c>
      <c r="H25" s="10">
        <f>IF($E25="","",COUNT($E$6:$E25))</f>
        <v/>
      </c>
      <c r="I25" s="10">
        <f>IF($A25="","",MONTH($A25))</f>
        <v/>
      </c>
      <c r="J25" s="12">
        <f>IF($A25="","",IF(Seasonal!$J$13=0,"",ROUND(Seasonal!$J$13+Seasonal!$J$12*$A25,0)))</f>
        <v/>
      </c>
      <c r="K25" s="11">
        <f>IF($I25="","",IFERROR(INDEX(Seasonal!$F$6:$F$17,MATCH($I25,Seasonal!$A$6:$A$17,0)),1))</f>
        <v/>
      </c>
      <c r="L25" s="12">
        <f>IF(OR($J25="",$K25=""),"",ROUND($J25*$K25,0))</f>
        <v/>
      </c>
      <c r="M25" s="13">
        <f>IF(OR($E25="",$L25=""),"",IFERROR(($E25-$L25)/$L25,""))</f>
        <v/>
      </c>
      <c r="N25" s="13">
        <f>IF($M25="","",ABS($M25))</f>
        <v/>
      </c>
    </row>
    <row r="26">
      <c r="A26" s="8" t="n"/>
      <c r="B26" s="9" t="n"/>
      <c r="C26" s="19" t="n"/>
      <c r="D26" s="16">
        <f>IF(OR($A26="",$B26="",$C26=""),"",ROUND($B26*$C26,0))</f>
        <v/>
      </c>
      <c r="E26" s="9" t="n"/>
      <c r="F26" s="13">
        <f>IF(OR($A26="",$E26="",$D26=""),"",IFERROR(($E26-$D26)/$D26,""))</f>
        <v/>
      </c>
      <c r="G26" s="13">
        <f>IF($F26="","",ABS($F26))</f>
        <v/>
      </c>
      <c r="H26" s="10">
        <f>IF($E26="","",COUNT($E$6:$E26))</f>
        <v/>
      </c>
      <c r="I26" s="10">
        <f>IF($A26="","",MONTH($A26))</f>
        <v/>
      </c>
      <c r="J26" s="12">
        <f>IF($A26="","",IF(Seasonal!$J$13=0,"",ROUND(Seasonal!$J$13+Seasonal!$J$12*$A26,0)))</f>
        <v/>
      </c>
      <c r="K26" s="11">
        <f>IF($I26="","",IFERROR(INDEX(Seasonal!$F$6:$F$17,MATCH($I26,Seasonal!$A$6:$A$17,0)),1))</f>
        <v/>
      </c>
      <c r="L26" s="12">
        <f>IF(OR($J26="",$K26=""),"",ROUND($J26*$K26,0))</f>
        <v/>
      </c>
      <c r="M26" s="13">
        <f>IF(OR($E26="",$L26=""),"",IFERROR(($E26-$L26)/$L26,""))</f>
        <v/>
      </c>
      <c r="N26" s="13">
        <f>IF($M26="","",ABS($M26))</f>
        <v/>
      </c>
    </row>
    <row r="27">
      <c r="A27" s="8" t="n"/>
      <c r="B27" s="9" t="n"/>
      <c r="C27" s="19" t="n"/>
      <c r="D27" s="16">
        <f>IF(OR($A27="",$B27="",$C27=""),"",ROUND($B27*$C27,0))</f>
        <v/>
      </c>
      <c r="E27" s="9" t="n"/>
      <c r="F27" s="13">
        <f>IF(OR($A27="",$E27="",$D27=""),"",IFERROR(($E27-$D27)/$D27,""))</f>
        <v/>
      </c>
      <c r="G27" s="13">
        <f>IF($F27="","",ABS($F27))</f>
        <v/>
      </c>
      <c r="H27" s="10">
        <f>IF($E27="","",COUNT($E$6:$E27))</f>
        <v/>
      </c>
      <c r="I27" s="10">
        <f>IF($A27="","",MONTH($A27))</f>
        <v/>
      </c>
      <c r="J27" s="12">
        <f>IF($A27="","",IF(Seasonal!$J$13=0,"",ROUND(Seasonal!$J$13+Seasonal!$J$12*$A27,0)))</f>
        <v/>
      </c>
      <c r="K27" s="11">
        <f>IF($I27="","",IFERROR(INDEX(Seasonal!$F$6:$F$17,MATCH($I27,Seasonal!$A$6:$A$17,0)),1))</f>
        <v/>
      </c>
      <c r="L27" s="12">
        <f>IF(OR($J27="",$K27=""),"",ROUND($J27*$K27,0))</f>
        <v/>
      </c>
      <c r="M27" s="13">
        <f>IF(OR($E27="",$L27=""),"",IFERROR(($E27-$L27)/$L27,""))</f>
        <v/>
      </c>
      <c r="N27" s="13">
        <f>IF($M27="","",ABS($M27))</f>
        <v/>
      </c>
    </row>
    <row r="28">
      <c r="A28" s="8" t="n"/>
      <c r="B28" s="9" t="n"/>
      <c r="C28" s="19" t="n"/>
      <c r="D28" s="16">
        <f>IF(OR($A28="",$B28="",$C28=""),"",ROUND($B28*$C28,0))</f>
        <v/>
      </c>
      <c r="E28" s="9" t="n"/>
      <c r="F28" s="13">
        <f>IF(OR($A28="",$E28="",$D28=""),"",IFERROR(($E28-$D28)/$D28,""))</f>
        <v/>
      </c>
      <c r="G28" s="13">
        <f>IF($F28="","",ABS($F28))</f>
        <v/>
      </c>
      <c r="H28" s="10">
        <f>IF($E28="","",COUNT($E$6:$E28))</f>
        <v/>
      </c>
      <c r="I28" s="10">
        <f>IF($A28="","",MONTH($A28))</f>
        <v/>
      </c>
      <c r="J28" s="12">
        <f>IF($A28="","",IF(Seasonal!$J$13=0,"",ROUND(Seasonal!$J$13+Seasonal!$J$12*$A28,0)))</f>
        <v/>
      </c>
      <c r="K28" s="11">
        <f>IF($I28="","",IFERROR(INDEX(Seasonal!$F$6:$F$17,MATCH($I28,Seasonal!$A$6:$A$17,0)),1))</f>
        <v/>
      </c>
      <c r="L28" s="12">
        <f>IF(OR($J28="",$K28=""),"",ROUND($J28*$K28,0))</f>
        <v/>
      </c>
      <c r="M28" s="13">
        <f>IF(OR($E28="",$L28=""),"",IFERROR(($E28-$L28)/$L28,""))</f>
        <v/>
      </c>
      <c r="N28" s="13">
        <f>IF($M28="","",ABS($M28))</f>
        <v/>
      </c>
    </row>
    <row r="29">
      <c r="A29" s="8" t="n"/>
      <c r="B29" s="9" t="n"/>
      <c r="C29" s="19" t="n"/>
      <c r="D29" s="16">
        <f>IF(OR($A29="",$B29="",$C29=""),"",ROUND($B29*$C29,0))</f>
        <v/>
      </c>
      <c r="E29" s="9" t="n"/>
      <c r="F29" s="13">
        <f>IF(OR($A29="",$E29="",$D29=""),"",IFERROR(($E29-$D29)/$D29,""))</f>
        <v/>
      </c>
      <c r="G29" s="13">
        <f>IF($F29="","",ABS($F29))</f>
        <v/>
      </c>
      <c r="H29" s="10">
        <f>IF($E29="","",COUNT($E$6:$E29))</f>
        <v/>
      </c>
      <c r="I29" s="10">
        <f>IF($A29="","",MONTH($A29))</f>
        <v/>
      </c>
      <c r="J29" s="12">
        <f>IF($A29="","",IF(Seasonal!$J$13=0,"",ROUND(Seasonal!$J$13+Seasonal!$J$12*$A29,0)))</f>
        <v/>
      </c>
      <c r="K29" s="11">
        <f>IF($I29="","",IFERROR(INDEX(Seasonal!$F$6:$F$17,MATCH($I29,Seasonal!$A$6:$A$17,0)),1))</f>
        <v/>
      </c>
      <c r="L29" s="12">
        <f>IF(OR($J29="",$K29=""),"",ROUND($J29*$K29,0))</f>
        <v/>
      </c>
      <c r="M29" s="13">
        <f>IF(OR($E29="",$L29=""),"",IFERROR(($E29-$L29)/$L29,""))</f>
        <v/>
      </c>
      <c r="N29" s="13">
        <f>IF($M29="","",ABS($M29))</f>
        <v/>
      </c>
    </row>
    <row r="30">
      <c r="A30" s="8" t="n"/>
      <c r="B30" s="9" t="n"/>
      <c r="C30" s="19" t="n"/>
      <c r="D30" s="16">
        <f>IF(OR($A30="",$B30="",$C30=""),"",ROUND($B30*$C30,0))</f>
        <v/>
      </c>
      <c r="E30" s="9" t="n"/>
      <c r="F30" s="13">
        <f>IF(OR($A30="",$E30="",$D30=""),"",IFERROR(($E30-$D30)/$D30,""))</f>
        <v/>
      </c>
      <c r="G30" s="13">
        <f>IF($F30="","",ABS($F30))</f>
        <v/>
      </c>
      <c r="H30" s="10">
        <f>IF($E30="","",COUNT($E$6:$E30))</f>
        <v/>
      </c>
      <c r="I30" s="10">
        <f>IF($A30="","",MONTH($A30))</f>
        <v/>
      </c>
      <c r="J30" s="12">
        <f>IF($A30="","",IF(Seasonal!$J$13=0,"",ROUND(Seasonal!$J$13+Seasonal!$J$12*$A30,0)))</f>
        <v/>
      </c>
      <c r="K30" s="11">
        <f>IF($I30="","",IFERROR(INDEX(Seasonal!$F$6:$F$17,MATCH($I30,Seasonal!$A$6:$A$17,0)),1))</f>
        <v/>
      </c>
      <c r="L30" s="12">
        <f>IF(OR($J30="",$K30=""),"",ROUND($J30*$K30,0))</f>
        <v/>
      </c>
      <c r="M30" s="13">
        <f>IF(OR($E30="",$L30=""),"",IFERROR(($E30-$L30)/$L30,""))</f>
        <v/>
      </c>
      <c r="N30" s="13">
        <f>IF($M30="","",ABS($M30))</f>
        <v/>
      </c>
    </row>
    <row r="31">
      <c r="A31" s="8" t="n"/>
      <c r="B31" s="9" t="n"/>
      <c r="C31" s="19" t="n"/>
      <c r="D31" s="16">
        <f>IF(OR($A31="",$B31="",$C31=""),"",ROUND($B31*$C31,0))</f>
        <v/>
      </c>
      <c r="E31" s="9" t="n"/>
      <c r="F31" s="13">
        <f>IF(OR($A31="",$E31="",$D31=""),"",IFERROR(($E31-$D31)/$D31,""))</f>
        <v/>
      </c>
      <c r="G31" s="13">
        <f>IF($F31="","",ABS($F31))</f>
        <v/>
      </c>
      <c r="H31" s="10">
        <f>IF($E31="","",COUNT($E$6:$E31))</f>
        <v/>
      </c>
      <c r="I31" s="10">
        <f>IF($A31="","",MONTH($A31))</f>
        <v/>
      </c>
      <c r="J31" s="12">
        <f>IF($A31="","",IF(Seasonal!$J$13=0,"",ROUND(Seasonal!$J$13+Seasonal!$J$12*$A31,0)))</f>
        <v/>
      </c>
      <c r="K31" s="11">
        <f>IF($I31="","",IFERROR(INDEX(Seasonal!$F$6:$F$17,MATCH($I31,Seasonal!$A$6:$A$17,0)),1))</f>
        <v/>
      </c>
      <c r="L31" s="12">
        <f>IF(OR($J31="",$K31=""),"",ROUND($J31*$K31,0))</f>
        <v/>
      </c>
      <c r="M31" s="13">
        <f>IF(OR($E31="",$L31=""),"",IFERROR(($E31-$L31)/$L31,""))</f>
        <v/>
      </c>
      <c r="N31" s="13">
        <f>IF($M31="","",ABS($M31))</f>
        <v/>
      </c>
    </row>
    <row r="32">
      <c r="A32" s="8" t="n"/>
      <c r="B32" s="9" t="n"/>
      <c r="C32" s="19" t="n"/>
      <c r="D32" s="16">
        <f>IF(OR($A32="",$B32="",$C32=""),"",ROUND($B32*$C32,0))</f>
        <v/>
      </c>
      <c r="E32" s="9" t="n"/>
      <c r="F32" s="13">
        <f>IF(OR($A32="",$E32="",$D32=""),"",IFERROR(($E32-$D32)/$D32,""))</f>
        <v/>
      </c>
      <c r="G32" s="13">
        <f>IF($F32="","",ABS($F32))</f>
        <v/>
      </c>
      <c r="H32" s="10">
        <f>IF($E32="","",COUNT($E$6:$E32))</f>
        <v/>
      </c>
      <c r="I32" s="10">
        <f>IF($A32="","",MONTH($A32))</f>
        <v/>
      </c>
      <c r="J32" s="12">
        <f>IF($A32="","",IF(Seasonal!$J$13=0,"",ROUND(Seasonal!$J$13+Seasonal!$J$12*$A32,0)))</f>
        <v/>
      </c>
      <c r="K32" s="11">
        <f>IF($I32="","",IFERROR(INDEX(Seasonal!$F$6:$F$17,MATCH($I32,Seasonal!$A$6:$A$17,0)),1))</f>
        <v/>
      </c>
      <c r="L32" s="12">
        <f>IF(OR($J32="",$K32=""),"",ROUND($J32*$K32,0))</f>
        <v/>
      </c>
      <c r="M32" s="13">
        <f>IF(OR($E32="",$L32=""),"",IFERROR(($E32-$L32)/$L32,""))</f>
        <v/>
      </c>
      <c r="N32" s="13">
        <f>IF($M32="","",ABS($M32))</f>
        <v/>
      </c>
    </row>
    <row r="33">
      <c r="A33" s="8" t="n"/>
      <c r="B33" s="9" t="n"/>
      <c r="C33" s="19" t="n"/>
      <c r="D33" s="16">
        <f>IF(OR($A33="",$B33="",$C33=""),"",ROUND($B33*$C33,0))</f>
        <v/>
      </c>
      <c r="E33" s="9" t="n"/>
      <c r="F33" s="13">
        <f>IF(OR($A33="",$E33="",$D33=""),"",IFERROR(($E33-$D33)/$D33,""))</f>
        <v/>
      </c>
      <c r="G33" s="13">
        <f>IF($F33="","",ABS($F33))</f>
        <v/>
      </c>
      <c r="H33" s="10">
        <f>IF($E33="","",COUNT($E$6:$E33))</f>
        <v/>
      </c>
      <c r="I33" s="10">
        <f>IF($A33="","",MONTH($A33))</f>
        <v/>
      </c>
      <c r="J33" s="12">
        <f>IF($A33="","",IF(Seasonal!$J$13=0,"",ROUND(Seasonal!$J$13+Seasonal!$J$12*$A33,0)))</f>
        <v/>
      </c>
      <c r="K33" s="11">
        <f>IF($I33="","",IFERROR(INDEX(Seasonal!$F$6:$F$17,MATCH($I33,Seasonal!$A$6:$A$17,0)),1))</f>
        <v/>
      </c>
      <c r="L33" s="12">
        <f>IF(OR($J33="",$K33=""),"",ROUND($J33*$K33,0))</f>
        <v/>
      </c>
      <c r="M33" s="13">
        <f>IF(OR($E33="",$L33=""),"",IFERROR(($E33-$L33)/$L33,""))</f>
        <v/>
      </c>
      <c r="N33" s="13">
        <f>IF($M33="","",ABS($M33))</f>
        <v/>
      </c>
    </row>
    <row r="34">
      <c r="A34" s="8" t="n"/>
      <c r="B34" s="9" t="n"/>
      <c r="C34" s="19" t="n"/>
      <c r="D34" s="16">
        <f>IF(OR($A34="",$B34="",$C34=""),"",ROUND($B34*$C34,0))</f>
        <v/>
      </c>
      <c r="E34" s="9" t="n"/>
      <c r="F34" s="13">
        <f>IF(OR($A34="",$E34="",$D34=""),"",IFERROR(($E34-$D34)/$D34,""))</f>
        <v/>
      </c>
      <c r="G34" s="13">
        <f>IF($F34="","",ABS($F34))</f>
        <v/>
      </c>
      <c r="H34" s="10">
        <f>IF($E34="","",COUNT($E$6:$E34))</f>
        <v/>
      </c>
      <c r="I34" s="10">
        <f>IF($A34="","",MONTH($A34))</f>
        <v/>
      </c>
      <c r="J34" s="12">
        <f>IF($A34="","",IF(Seasonal!$J$13=0,"",ROUND(Seasonal!$J$13+Seasonal!$J$12*$A34,0)))</f>
        <v/>
      </c>
      <c r="K34" s="11">
        <f>IF($I34="","",IFERROR(INDEX(Seasonal!$F$6:$F$17,MATCH($I34,Seasonal!$A$6:$A$17,0)),1))</f>
        <v/>
      </c>
      <c r="L34" s="12">
        <f>IF(OR($J34="",$K34=""),"",ROUND($J34*$K34,0))</f>
        <v/>
      </c>
      <c r="M34" s="13">
        <f>IF(OR($E34="",$L34=""),"",IFERROR(($E34-$L34)/$L34,""))</f>
        <v/>
      </c>
      <c r="N34" s="13">
        <f>IF($M34="","",ABS($M34))</f>
        <v/>
      </c>
    </row>
    <row r="35">
      <c r="A35" s="8" t="n"/>
      <c r="B35" s="9" t="n"/>
      <c r="C35" s="19" t="n"/>
      <c r="D35" s="16">
        <f>IF(OR($A35="",$B35="",$C35=""),"",ROUND($B35*$C35,0))</f>
        <v/>
      </c>
      <c r="E35" s="9" t="n"/>
      <c r="F35" s="13">
        <f>IF(OR($A35="",$E35="",$D35=""),"",IFERROR(($E35-$D35)/$D35,""))</f>
        <v/>
      </c>
      <c r="G35" s="13">
        <f>IF($F35="","",ABS($F35))</f>
        <v/>
      </c>
      <c r="H35" s="10">
        <f>IF($E35="","",COUNT($E$6:$E35))</f>
        <v/>
      </c>
      <c r="I35" s="10">
        <f>IF($A35="","",MONTH($A35))</f>
        <v/>
      </c>
      <c r="J35" s="12">
        <f>IF($A35="","",IF(Seasonal!$J$13=0,"",ROUND(Seasonal!$J$13+Seasonal!$J$12*$A35,0)))</f>
        <v/>
      </c>
      <c r="K35" s="11">
        <f>IF($I35="","",IFERROR(INDEX(Seasonal!$F$6:$F$17,MATCH($I35,Seasonal!$A$6:$A$17,0)),1))</f>
        <v/>
      </c>
      <c r="L35" s="12">
        <f>IF(OR($J35="",$K35=""),"",ROUND($J35*$K35,0))</f>
        <v/>
      </c>
      <c r="M35" s="13">
        <f>IF(OR($E35="",$L35=""),"",IFERROR(($E35-$L35)/$L35,""))</f>
        <v/>
      </c>
      <c r="N35" s="13">
        <f>IF($M35="","",ABS($M35))</f>
        <v/>
      </c>
    </row>
    <row r="36">
      <c r="A36" s="8" t="n"/>
      <c r="B36" s="9" t="n"/>
      <c r="C36" s="19" t="n"/>
      <c r="D36" s="16">
        <f>IF(OR($A36="",$B36="",$C36=""),"",ROUND($B36*$C36,0))</f>
        <v/>
      </c>
      <c r="E36" s="9" t="n"/>
      <c r="F36" s="13">
        <f>IF(OR($A36="",$E36="",$D36=""),"",IFERROR(($E36-$D36)/$D36,""))</f>
        <v/>
      </c>
      <c r="G36" s="13">
        <f>IF($F36="","",ABS($F36))</f>
        <v/>
      </c>
      <c r="H36" s="10">
        <f>IF($E36="","",COUNT($E$6:$E36))</f>
        <v/>
      </c>
      <c r="I36" s="10">
        <f>IF($A36="","",MONTH($A36))</f>
        <v/>
      </c>
      <c r="J36" s="12">
        <f>IF($A36="","",IF(Seasonal!$J$13=0,"",ROUND(Seasonal!$J$13+Seasonal!$J$12*$A36,0)))</f>
        <v/>
      </c>
      <c r="K36" s="11">
        <f>IF($I36="","",IFERROR(INDEX(Seasonal!$F$6:$F$17,MATCH($I36,Seasonal!$A$6:$A$17,0)),1))</f>
        <v/>
      </c>
      <c r="L36" s="12">
        <f>IF(OR($J36="",$K36=""),"",ROUND($J36*$K36,0))</f>
        <v/>
      </c>
      <c r="M36" s="13">
        <f>IF(OR($E36="",$L36=""),"",IFERROR(($E36-$L36)/$L36,""))</f>
        <v/>
      </c>
      <c r="N36" s="13">
        <f>IF($M36="","",ABS($M36))</f>
        <v/>
      </c>
    </row>
    <row r="37">
      <c r="A37" s="8" t="n"/>
      <c r="B37" s="9" t="n"/>
      <c r="C37" s="19" t="n"/>
      <c r="D37" s="16">
        <f>IF(OR($A37="",$B37="",$C37=""),"",ROUND($B37*$C37,0))</f>
        <v/>
      </c>
      <c r="E37" s="9" t="n"/>
      <c r="F37" s="13">
        <f>IF(OR($A37="",$E37="",$D37=""),"",IFERROR(($E37-$D37)/$D37,""))</f>
        <v/>
      </c>
      <c r="G37" s="13">
        <f>IF($F37="","",ABS($F37))</f>
        <v/>
      </c>
      <c r="H37" s="10">
        <f>IF($E37="","",COUNT($E$6:$E37))</f>
        <v/>
      </c>
      <c r="I37" s="10">
        <f>IF($A37="","",MONTH($A37))</f>
        <v/>
      </c>
      <c r="J37" s="12">
        <f>IF($A37="","",IF(Seasonal!$J$13=0,"",ROUND(Seasonal!$J$13+Seasonal!$J$12*$A37,0)))</f>
        <v/>
      </c>
      <c r="K37" s="11">
        <f>IF($I37="","",IFERROR(INDEX(Seasonal!$F$6:$F$17,MATCH($I37,Seasonal!$A$6:$A$17,0)),1))</f>
        <v/>
      </c>
      <c r="L37" s="12">
        <f>IF(OR($J37="",$K37=""),"",ROUND($J37*$K37,0))</f>
        <v/>
      </c>
      <c r="M37" s="13">
        <f>IF(OR($E37="",$L37=""),"",IFERROR(($E37-$L37)/$L37,""))</f>
        <v/>
      </c>
      <c r="N37" s="13">
        <f>IF($M37="","",ABS($M37))</f>
        <v/>
      </c>
    </row>
    <row r="38">
      <c r="A38" s="8" t="n"/>
      <c r="B38" s="9" t="n"/>
      <c r="C38" s="19" t="n"/>
      <c r="D38" s="16">
        <f>IF(OR($A38="",$B38="",$C38=""),"",ROUND($B38*$C38,0))</f>
        <v/>
      </c>
      <c r="E38" s="9" t="n"/>
      <c r="F38" s="13">
        <f>IF(OR($A38="",$E38="",$D38=""),"",IFERROR(($E38-$D38)/$D38,""))</f>
        <v/>
      </c>
      <c r="G38" s="13">
        <f>IF($F38="","",ABS($F38))</f>
        <v/>
      </c>
      <c r="H38" s="10">
        <f>IF($E38="","",COUNT($E$6:$E38))</f>
        <v/>
      </c>
      <c r="I38" s="10">
        <f>IF($A38="","",MONTH($A38))</f>
        <v/>
      </c>
      <c r="J38" s="12">
        <f>IF($A38="","",IF(Seasonal!$J$13=0,"",ROUND(Seasonal!$J$13+Seasonal!$J$12*$A38,0)))</f>
        <v/>
      </c>
      <c r="K38" s="11">
        <f>IF($I38="","",IFERROR(INDEX(Seasonal!$F$6:$F$17,MATCH($I38,Seasonal!$A$6:$A$17,0)),1))</f>
        <v/>
      </c>
      <c r="L38" s="12">
        <f>IF(OR($J38="",$K38=""),"",ROUND($J38*$K38,0))</f>
        <v/>
      </c>
      <c r="M38" s="13">
        <f>IF(OR($E38="",$L38=""),"",IFERROR(($E38-$L38)/$L38,""))</f>
        <v/>
      </c>
      <c r="N38" s="13">
        <f>IF($M38="","",ABS($M38))</f>
        <v/>
      </c>
    </row>
    <row r="39">
      <c r="A39" s="8" t="n"/>
      <c r="B39" s="9" t="n"/>
      <c r="C39" s="19" t="n"/>
      <c r="D39" s="16">
        <f>IF(OR($A39="",$B39="",$C39=""),"",ROUND($B39*$C39,0))</f>
        <v/>
      </c>
      <c r="E39" s="9" t="n"/>
      <c r="F39" s="13">
        <f>IF(OR($A39="",$E39="",$D39=""),"",IFERROR(($E39-$D39)/$D39,""))</f>
        <v/>
      </c>
      <c r="G39" s="13">
        <f>IF($F39="","",ABS($F39))</f>
        <v/>
      </c>
      <c r="H39" s="10">
        <f>IF($E39="","",COUNT($E$6:$E39))</f>
        <v/>
      </c>
      <c r="I39" s="10">
        <f>IF($A39="","",MONTH($A39))</f>
        <v/>
      </c>
      <c r="J39" s="12">
        <f>IF($A39="","",IF(Seasonal!$J$13=0,"",ROUND(Seasonal!$J$13+Seasonal!$J$12*$A39,0)))</f>
        <v/>
      </c>
      <c r="K39" s="11">
        <f>IF($I39="","",IFERROR(INDEX(Seasonal!$F$6:$F$17,MATCH($I39,Seasonal!$A$6:$A$17,0)),1))</f>
        <v/>
      </c>
      <c r="L39" s="12">
        <f>IF(OR($J39="",$K39=""),"",ROUND($J39*$K39,0))</f>
        <v/>
      </c>
      <c r="M39" s="13">
        <f>IF(OR($E39="",$L39=""),"",IFERROR(($E39-$L39)/$L39,""))</f>
        <v/>
      </c>
      <c r="N39" s="13">
        <f>IF($M39="","",ABS($M39))</f>
        <v/>
      </c>
    </row>
    <row r="40">
      <c r="A40" s="8" t="n"/>
      <c r="B40" s="9" t="n"/>
      <c r="C40" s="19" t="n"/>
      <c r="D40" s="16">
        <f>IF(OR($A40="",$B40="",$C40=""),"",ROUND($B40*$C40,0))</f>
        <v/>
      </c>
      <c r="E40" s="9" t="n"/>
      <c r="F40" s="13">
        <f>IF(OR($A40="",$E40="",$D40=""),"",IFERROR(($E40-$D40)/$D40,""))</f>
        <v/>
      </c>
      <c r="G40" s="13">
        <f>IF($F40="","",ABS($F40))</f>
        <v/>
      </c>
      <c r="H40" s="10">
        <f>IF($E40="","",COUNT($E$6:$E40))</f>
        <v/>
      </c>
      <c r="I40" s="10">
        <f>IF($A40="","",MONTH($A40))</f>
        <v/>
      </c>
      <c r="J40" s="12">
        <f>IF($A40="","",IF(Seasonal!$J$13=0,"",ROUND(Seasonal!$J$13+Seasonal!$J$12*$A40,0)))</f>
        <v/>
      </c>
      <c r="K40" s="11">
        <f>IF($I40="","",IFERROR(INDEX(Seasonal!$F$6:$F$17,MATCH($I40,Seasonal!$A$6:$A$17,0)),1))</f>
        <v/>
      </c>
      <c r="L40" s="12">
        <f>IF(OR($J40="",$K40=""),"",ROUND($J40*$K40,0))</f>
        <v/>
      </c>
      <c r="M40" s="13">
        <f>IF(OR($E40="",$L40=""),"",IFERROR(($E40-$L40)/$L40,""))</f>
        <v/>
      </c>
      <c r="N40" s="13">
        <f>IF($M40="","",ABS($M40))</f>
        <v/>
      </c>
    </row>
    <row r="41">
      <c r="A41" s="8" t="n"/>
      <c r="B41" s="9" t="n"/>
      <c r="C41" s="19" t="n"/>
      <c r="D41" s="16">
        <f>IF(OR($A41="",$B41="",$C41=""),"",ROUND($B41*$C41,0))</f>
        <v/>
      </c>
      <c r="E41" s="9" t="n"/>
      <c r="F41" s="13">
        <f>IF(OR($A41="",$E41="",$D41=""),"",IFERROR(($E41-$D41)/$D41,""))</f>
        <v/>
      </c>
      <c r="G41" s="13">
        <f>IF($F41="","",ABS($F41))</f>
        <v/>
      </c>
      <c r="H41" s="10">
        <f>IF($E41="","",COUNT($E$6:$E41))</f>
        <v/>
      </c>
      <c r="I41" s="10">
        <f>IF($A41="","",MONTH($A41))</f>
        <v/>
      </c>
      <c r="J41" s="12">
        <f>IF($A41="","",IF(Seasonal!$J$13=0,"",ROUND(Seasonal!$J$13+Seasonal!$J$12*$A41,0)))</f>
        <v/>
      </c>
      <c r="K41" s="11">
        <f>IF($I41="","",IFERROR(INDEX(Seasonal!$F$6:$F$17,MATCH($I41,Seasonal!$A$6:$A$17,0)),1))</f>
        <v/>
      </c>
      <c r="L41" s="12">
        <f>IF(OR($J41="",$K41=""),"",ROUND($J41*$K41,0))</f>
        <v/>
      </c>
      <c r="M41" s="13">
        <f>IF(OR($E41="",$L41=""),"",IFERROR(($E41-$L41)/$L41,""))</f>
        <v/>
      </c>
      <c r="N41" s="13">
        <f>IF($M41="","",ABS($M41))</f>
        <v/>
      </c>
    </row>
    <row r="42">
      <c r="A42" s="8" t="n"/>
      <c r="B42" s="9" t="n"/>
      <c r="C42" s="19" t="n"/>
      <c r="D42" s="16">
        <f>IF(OR($A42="",$B42="",$C42=""),"",ROUND($B42*$C42,0))</f>
        <v/>
      </c>
      <c r="E42" s="9" t="n"/>
      <c r="F42" s="13">
        <f>IF(OR($A42="",$E42="",$D42=""),"",IFERROR(($E42-$D42)/$D42,""))</f>
        <v/>
      </c>
      <c r="G42" s="13">
        <f>IF($F42="","",ABS($F42))</f>
        <v/>
      </c>
      <c r="H42" s="10">
        <f>IF($E42="","",COUNT($E$6:$E42))</f>
        <v/>
      </c>
      <c r="I42" s="10">
        <f>IF($A42="","",MONTH($A42))</f>
        <v/>
      </c>
      <c r="J42" s="12">
        <f>IF($A42="","",IF(Seasonal!$J$13=0,"",ROUND(Seasonal!$J$13+Seasonal!$J$12*$A42,0)))</f>
        <v/>
      </c>
      <c r="K42" s="11">
        <f>IF($I42="","",IFERROR(INDEX(Seasonal!$F$6:$F$17,MATCH($I42,Seasonal!$A$6:$A$17,0)),1))</f>
        <v/>
      </c>
      <c r="L42" s="12">
        <f>IF(OR($J42="",$K42=""),"",ROUND($J42*$K42,0))</f>
        <v/>
      </c>
      <c r="M42" s="13">
        <f>IF(OR($E42="",$L42=""),"",IFERROR(($E42-$L42)/$L42,""))</f>
        <v/>
      </c>
      <c r="N42" s="13">
        <f>IF($M42="","",ABS($M42))</f>
        <v/>
      </c>
    </row>
    <row r="43">
      <c r="A43" s="8" t="n"/>
      <c r="B43" s="9" t="n"/>
      <c r="C43" s="19" t="n"/>
      <c r="D43" s="16">
        <f>IF(OR($A43="",$B43="",$C43=""),"",ROUND($B43*$C43,0))</f>
        <v/>
      </c>
      <c r="E43" s="9" t="n"/>
      <c r="F43" s="13">
        <f>IF(OR($A43="",$E43="",$D43=""),"",IFERROR(($E43-$D43)/$D43,""))</f>
        <v/>
      </c>
      <c r="G43" s="13">
        <f>IF($F43="","",ABS($F43))</f>
        <v/>
      </c>
      <c r="H43" s="10">
        <f>IF($E43="","",COUNT($E$6:$E43))</f>
        <v/>
      </c>
      <c r="I43" s="10">
        <f>IF($A43="","",MONTH($A43))</f>
        <v/>
      </c>
      <c r="J43" s="12">
        <f>IF($A43="","",IF(Seasonal!$J$13=0,"",ROUND(Seasonal!$J$13+Seasonal!$J$12*$A43,0)))</f>
        <v/>
      </c>
      <c r="K43" s="11">
        <f>IF($I43="","",IFERROR(INDEX(Seasonal!$F$6:$F$17,MATCH($I43,Seasonal!$A$6:$A$17,0)),1))</f>
        <v/>
      </c>
      <c r="L43" s="12">
        <f>IF(OR($J43="",$K43=""),"",ROUND($J43*$K43,0))</f>
        <v/>
      </c>
      <c r="M43" s="13">
        <f>IF(OR($E43="",$L43=""),"",IFERROR(($E43-$L43)/$L43,""))</f>
        <v/>
      </c>
      <c r="N43" s="13">
        <f>IF($M43="","",ABS($M43))</f>
        <v/>
      </c>
    </row>
    <row r="44">
      <c r="A44" s="8" t="n"/>
      <c r="B44" s="9" t="n"/>
      <c r="C44" s="19" t="n"/>
      <c r="D44" s="16">
        <f>IF(OR($A44="",$B44="",$C44=""),"",ROUND($B44*$C44,0))</f>
        <v/>
      </c>
      <c r="E44" s="9" t="n"/>
      <c r="F44" s="13">
        <f>IF(OR($A44="",$E44="",$D44=""),"",IFERROR(($E44-$D44)/$D44,""))</f>
        <v/>
      </c>
      <c r="G44" s="13">
        <f>IF($F44="","",ABS($F44))</f>
        <v/>
      </c>
      <c r="H44" s="10">
        <f>IF($E44="","",COUNT($E$6:$E44))</f>
        <v/>
      </c>
      <c r="I44" s="10">
        <f>IF($A44="","",MONTH($A44))</f>
        <v/>
      </c>
      <c r="J44" s="12">
        <f>IF($A44="","",IF(Seasonal!$J$13=0,"",ROUND(Seasonal!$J$13+Seasonal!$J$12*$A44,0)))</f>
        <v/>
      </c>
      <c r="K44" s="11">
        <f>IF($I44="","",IFERROR(INDEX(Seasonal!$F$6:$F$17,MATCH($I44,Seasonal!$A$6:$A$17,0)),1))</f>
        <v/>
      </c>
      <c r="L44" s="12">
        <f>IF(OR($J44="",$K44=""),"",ROUND($J44*$K44,0))</f>
        <v/>
      </c>
      <c r="M44" s="13">
        <f>IF(OR($E44="",$L44=""),"",IFERROR(($E44-$L44)/$L44,""))</f>
        <v/>
      </c>
      <c r="N44" s="13">
        <f>IF($M44="","",ABS($M44))</f>
        <v/>
      </c>
    </row>
    <row r="45">
      <c r="A45" s="8" t="n"/>
      <c r="B45" s="9" t="n"/>
      <c r="C45" s="19" t="n"/>
      <c r="D45" s="16">
        <f>IF(OR($A45="",$B45="",$C45=""),"",ROUND($B45*$C45,0))</f>
        <v/>
      </c>
      <c r="E45" s="9" t="n"/>
      <c r="F45" s="13">
        <f>IF(OR($A45="",$E45="",$D45=""),"",IFERROR(($E45-$D45)/$D45,""))</f>
        <v/>
      </c>
      <c r="G45" s="13">
        <f>IF($F45="","",ABS($F45))</f>
        <v/>
      </c>
      <c r="H45" s="10">
        <f>IF($E45="","",COUNT($E$6:$E45))</f>
        <v/>
      </c>
      <c r="I45" s="10">
        <f>IF($A45="","",MONTH($A45))</f>
        <v/>
      </c>
      <c r="J45" s="12">
        <f>IF($A45="","",IF(Seasonal!$J$13=0,"",ROUND(Seasonal!$J$13+Seasonal!$J$12*$A45,0)))</f>
        <v/>
      </c>
      <c r="K45" s="11">
        <f>IF($I45="","",IFERROR(INDEX(Seasonal!$F$6:$F$17,MATCH($I45,Seasonal!$A$6:$A$17,0)),1))</f>
        <v/>
      </c>
      <c r="L45" s="12">
        <f>IF(OR($J45="",$K45=""),"",ROUND($J45*$K45,0))</f>
        <v/>
      </c>
      <c r="M45" s="13">
        <f>IF(OR($E45="",$L45=""),"",IFERROR(($E45-$L45)/$L45,""))</f>
        <v/>
      </c>
      <c r="N45" s="13">
        <f>IF($M45="","",ABS($M45))</f>
        <v/>
      </c>
    </row>
    <row r="46">
      <c r="A46" s="8" t="n"/>
      <c r="B46" s="9" t="n"/>
      <c r="C46" s="19" t="n"/>
      <c r="D46" s="16">
        <f>IF(OR($A46="",$B46="",$C46=""),"",ROUND($B46*$C46,0))</f>
        <v/>
      </c>
      <c r="E46" s="9" t="n"/>
      <c r="F46" s="13">
        <f>IF(OR($A46="",$E46="",$D46=""),"",IFERROR(($E46-$D46)/$D46,""))</f>
        <v/>
      </c>
      <c r="G46" s="13">
        <f>IF($F46="","",ABS($F46))</f>
        <v/>
      </c>
      <c r="H46" s="10">
        <f>IF($E46="","",COUNT($E$6:$E46))</f>
        <v/>
      </c>
      <c r="I46" s="10">
        <f>IF($A46="","",MONTH($A46))</f>
        <v/>
      </c>
      <c r="J46" s="12">
        <f>IF($A46="","",IF(Seasonal!$J$13=0,"",ROUND(Seasonal!$J$13+Seasonal!$J$12*$A46,0)))</f>
        <v/>
      </c>
      <c r="K46" s="11">
        <f>IF($I46="","",IFERROR(INDEX(Seasonal!$F$6:$F$17,MATCH($I46,Seasonal!$A$6:$A$17,0)),1))</f>
        <v/>
      </c>
      <c r="L46" s="12">
        <f>IF(OR($J46="",$K46=""),"",ROUND($J46*$K46,0))</f>
        <v/>
      </c>
      <c r="M46" s="13">
        <f>IF(OR($E46="",$L46=""),"",IFERROR(($E46-$L46)/$L46,""))</f>
        <v/>
      </c>
      <c r="N46" s="13">
        <f>IF($M46="","",ABS($M46))</f>
        <v/>
      </c>
    </row>
    <row r="47">
      <c r="A47" s="8" t="n"/>
      <c r="B47" s="9" t="n"/>
      <c r="C47" s="19" t="n"/>
      <c r="D47" s="16">
        <f>IF(OR($A47="",$B47="",$C47=""),"",ROUND($B47*$C47,0))</f>
        <v/>
      </c>
      <c r="E47" s="9" t="n"/>
      <c r="F47" s="13">
        <f>IF(OR($A47="",$E47="",$D47=""),"",IFERROR(($E47-$D47)/$D47,""))</f>
        <v/>
      </c>
      <c r="G47" s="13">
        <f>IF($F47="","",ABS($F47))</f>
        <v/>
      </c>
      <c r="H47" s="10">
        <f>IF($E47="","",COUNT($E$6:$E47))</f>
        <v/>
      </c>
      <c r="I47" s="10">
        <f>IF($A47="","",MONTH($A47))</f>
        <v/>
      </c>
      <c r="J47" s="12">
        <f>IF($A47="","",IF(Seasonal!$J$13=0,"",ROUND(Seasonal!$J$13+Seasonal!$J$12*$A47,0)))</f>
        <v/>
      </c>
      <c r="K47" s="11">
        <f>IF($I47="","",IFERROR(INDEX(Seasonal!$F$6:$F$17,MATCH($I47,Seasonal!$A$6:$A$17,0)),1))</f>
        <v/>
      </c>
      <c r="L47" s="12">
        <f>IF(OR($J47="",$K47=""),"",ROUND($J47*$K47,0))</f>
        <v/>
      </c>
      <c r="M47" s="13">
        <f>IF(OR($E47="",$L47=""),"",IFERROR(($E47-$L47)/$L47,""))</f>
        <v/>
      </c>
      <c r="N47" s="13">
        <f>IF($M47="","",ABS($M47))</f>
        <v/>
      </c>
    </row>
    <row r="48">
      <c r="A48" s="8" t="n"/>
      <c r="B48" s="9" t="n"/>
      <c r="C48" s="19" t="n"/>
      <c r="D48" s="16">
        <f>IF(OR($A48="",$B48="",$C48=""),"",ROUND($B48*$C48,0))</f>
        <v/>
      </c>
      <c r="E48" s="9" t="n"/>
      <c r="F48" s="13">
        <f>IF(OR($A48="",$E48="",$D48=""),"",IFERROR(($E48-$D48)/$D48,""))</f>
        <v/>
      </c>
      <c r="G48" s="13">
        <f>IF($F48="","",ABS($F48))</f>
        <v/>
      </c>
      <c r="H48" s="10">
        <f>IF($E48="","",COUNT($E$6:$E48))</f>
        <v/>
      </c>
      <c r="I48" s="10">
        <f>IF($A48="","",MONTH($A48))</f>
        <v/>
      </c>
      <c r="J48" s="12">
        <f>IF($A48="","",IF(Seasonal!$J$13=0,"",ROUND(Seasonal!$J$13+Seasonal!$J$12*$A48,0)))</f>
        <v/>
      </c>
      <c r="K48" s="11">
        <f>IF($I48="","",IFERROR(INDEX(Seasonal!$F$6:$F$17,MATCH($I48,Seasonal!$A$6:$A$17,0)),1))</f>
        <v/>
      </c>
      <c r="L48" s="12">
        <f>IF(OR($J48="",$K48=""),"",ROUND($J48*$K48,0))</f>
        <v/>
      </c>
      <c r="M48" s="13">
        <f>IF(OR($E48="",$L48=""),"",IFERROR(($E48-$L48)/$L48,""))</f>
        <v/>
      </c>
      <c r="N48" s="13">
        <f>IF($M48="","",ABS($M48))</f>
        <v/>
      </c>
    </row>
    <row r="49">
      <c r="A49" s="8" t="n"/>
      <c r="B49" s="9" t="n"/>
      <c r="C49" s="19" t="n"/>
      <c r="D49" s="16">
        <f>IF(OR($A49="",$B49="",$C49=""),"",ROUND($B49*$C49,0))</f>
        <v/>
      </c>
      <c r="E49" s="9" t="n"/>
      <c r="F49" s="13">
        <f>IF(OR($A49="",$E49="",$D49=""),"",IFERROR(($E49-$D49)/$D49,""))</f>
        <v/>
      </c>
      <c r="G49" s="13">
        <f>IF($F49="","",ABS($F49))</f>
        <v/>
      </c>
      <c r="H49" s="10">
        <f>IF($E49="","",COUNT($E$6:$E49))</f>
        <v/>
      </c>
      <c r="I49" s="10">
        <f>IF($A49="","",MONTH($A49))</f>
        <v/>
      </c>
      <c r="J49" s="12">
        <f>IF($A49="","",IF(Seasonal!$J$13=0,"",ROUND(Seasonal!$J$13+Seasonal!$J$12*$A49,0)))</f>
        <v/>
      </c>
      <c r="K49" s="11">
        <f>IF($I49="","",IFERROR(INDEX(Seasonal!$F$6:$F$17,MATCH($I49,Seasonal!$A$6:$A$17,0)),1))</f>
        <v/>
      </c>
      <c r="L49" s="12">
        <f>IF(OR($J49="",$K49=""),"",ROUND($J49*$K49,0))</f>
        <v/>
      </c>
      <c r="M49" s="13">
        <f>IF(OR($E49="",$L49=""),"",IFERROR(($E49-$L49)/$L49,""))</f>
        <v/>
      </c>
      <c r="N49" s="13">
        <f>IF($M49="","",ABS($M49))</f>
        <v/>
      </c>
    </row>
    <row r="50">
      <c r="A50" s="8" t="n"/>
      <c r="B50" s="9" t="n"/>
      <c r="C50" s="19" t="n"/>
      <c r="D50" s="16">
        <f>IF(OR($A50="",$B50="",$C50=""),"",ROUND($B50*$C50,0))</f>
        <v/>
      </c>
      <c r="E50" s="9" t="n"/>
      <c r="F50" s="13">
        <f>IF(OR($A50="",$E50="",$D50=""),"",IFERROR(($E50-$D50)/$D50,""))</f>
        <v/>
      </c>
      <c r="G50" s="13">
        <f>IF($F50="","",ABS($F50))</f>
        <v/>
      </c>
      <c r="H50" s="10">
        <f>IF($E50="","",COUNT($E$6:$E50))</f>
        <v/>
      </c>
      <c r="I50" s="10">
        <f>IF($A50="","",MONTH($A50))</f>
        <v/>
      </c>
      <c r="J50" s="12">
        <f>IF($A50="","",IF(Seasonal!$J$13=0,"",ROUND(Seasonal!$J$13+Seasonal!$J$12*$A50,0)))</f>
        <v/>
      </c>
      <c r="K50" s="11">
        <f>IF($I50="","",IFERROR(INDEX(Seasonal!$F$6:$F$17,MATCH($I50,Seasonal!$A$6:$A$17,0)),1))</f>
        <v/>
      </c>
      <c r="L50" s="12">
        <f>IF(OR($J50="",$K50=""),"",ROUND($J50*$K50,0))</f>
        <v/>
      </c>
      <c r="M50" s="13">
        <f>IF(OR($E50="",$L50=""),"",IFERROR(($E50-$L50)/$L50,""))</f>
        <v/>
      </c>
      <c r="N50" s="13">
        <f>IF($M50="","",ABS($M50))</f>
        <v/>
      </c>
    </row>
    <row r="51">
      <c r="A51" s="8" t="n"/>
      <c r="B51" s="9" t="n"/>
      <c r="C51" s="19" t="n"/>
      <c r="D51" s="16">
        <f>IF(OR($A51="",$B51="",$C51=""),"",ROUND($B51*$C51,0))</f>
        <v/>
      </c>
      <c r="E51" s="9" t="n"/>
      <c r="F51" s="13">
        <f>IF(OR($A51="",$E51="",$D51=""),"",IFERROR(($E51-$D51)/$D51,""))</f>
        <v/>
      </c>
      <c r="G51" s="13">
        <f>IF($F51="","",ABS($F51))</f>
        <v/>
      </c>
      <c r="H51" s="10">
        <f>IF($E51="","",COUNT($E$6:$E51))</f>
        <v/>
      </c>
      <c r="I51" s="10">
        <f>IF($A51="","",MONTH($A51))</f>
        <v/>
      </c>
      <c r="J51" s="12">
        <f>IF($A51="","",IF(Seasonal!$J$13=0,"",ROUND(Seasonal!$J$13+Seasonal!$J$12*$A51,0)))</f>
        <v/>
      </c>
      <c r="K51" s="11">
        <f>IF($I51="","",IFERROR(INDEX(Seasonal!$F$6:$F$17,MATCH($I51,Seasonal!$A$6:$A$17,0)),1))</f>
        <v/>
      </c>
      <c r="L51" s="12">
        <f>IF(OR($J51="",$K51=""),"",ROUND($J51*$K51,0))</f>
        <v/>
      </c>
      <c r="M51" s="13">
        <f>IF(OR($E51="",$L51=""),"",IFERROR(($E51-$L51)/$L51,""))</f>
        <v/>
      </c>
      <c r="N51" s="13">
        <f>IF($M51="","",ABS($M51))</f>
        <v/>
      </c>
    </row>
    <row r="52">
      <c r="A52" s="8" t="n"/>
      <c r="B52" s="9" t="n"/>
      <c r="C52" s="19" t="n"/>
      <c r="D52" s="16">
        <f>IF(OR($A52="",$B52="",$C52=""),"",ROUND($B52*$C52,0))</f>
        <v/>
      </c>
      <c r="E52" s="9" t="n"/>
      <c r="F52" s="13">
        <f>IF(OR($A52="",$E52="",$D52=""),"",IFERROR(($E52-$D52)/$D52,""))</f>
        <v/>
      </c>
      <c r="G52" s="13">
        <f>IF($F52="","",ABS($F52))</f>
        <v/>
      </c>
      <c r="H52" s="10">
        <f>IF($E52="","",COUNT($E$6:$E52))</f>
        <v/>
      </c>
      <c r="I52" s="10">
        <f>IF($A52="","",MONTH($A52))</f>
        <v/>
      </c>
      <c r="J52" s="12">
        <f>IF($A52="","",IF(Seasonal!$J$13=0,"",ROUND(Seasonal!$J$13+Seasonal!$J$12*$A52,0)))</f>
        <v/>
      </c>
      <c r="K52" s="11">
        <f>IF($I52="","",IFERROR(INDEX(Seasonal!$F$6:$F$17,MATCH($I52,Seasonal!$A$6:$A$17,0)),1))</f>
        <v/>
      </c>
      <c r="L52" s="12">
        <f>IF(OR($J52="",$K52=""),"",ROUND($J52*$K52,0))</f>
        <v/>
      </c>
      <c r="M52" s="13">
        <f>IF(OR($E52="",$L52=""),"",IFERROR(($E52-$L52)/$L52,""))</f>
        <v/>
      </c>
      <c r="N52" s="13">
        <f>IF($M52="","",ABS($M52))</f>
        <v/>
      </c>
    </row>
    <row r="53">
      <c r="A53" s="8" t="n"/>
      <c r="B53" s="9" t="n"/>
      <c r="C53" s="19" t="n"/>
      <c r="D53" s="16">
        <f>IF(OR($A53="",$B53="",$C53=""),"",ROUND($B53*$C53,0))</f>
        <v/>
      </c>
      <c r="E53" s="9" t="n"/>
      <c r="F53" s="13">
        <f>IF(OR($A53="",$E53="",$D53=""),"",IFERROR(($E53-$D53)/$D53,""))</f>
        <v/>
      </c>
      <c r="G53" s="13">
        <f>IF($F53="","",ABS($F53))</f>
        <v/>
      </c>
      <c r="H53" s="10">
        <f>IF($E53="","",COUNT($E$6:$E53))</f>
        <v/>
      </c>
      <c r="I53" s="10">
        <f>IF($A53="","",MONTH($A53))</f>
        <v/>
      </c>
      <c r="J53" s="12">
        <f>IF($A53="","",IF(Seasonal!$J$13=0,"",ROUND(Seasonal!$J$13+Seasonal!$J$12*$A53,0)))</f>
        <v/>
      </c>
      <c r="K53" s="11">
        <f>IF($I53="","",IFERROR(INDEX(Seasonal!$F$6:$F$17,MATCH($I53,Seasonal!$A$6:$A$17,0)),1))</f>
        <v/>
      </c>
      <c r="L53" s="12">
        <f>IF(OR($J53="",$K53=""),"",ROUND($J53*$K53,0))</f>
        <v/>
      </c>
      <c r="M53" s="13">
        <f>IF(OR($E53="",$L53=""),"",IFERROR(($E53-$L53)/$L53,""))</f>
        <v/>
      </c>
      <c r="N53" s="13">
        <f>IF($M53="","",ABS($M53))</f>
        <v/>
      </c>
    </row>
    <row r="54">
      <c r="A54" s="8" t="n"/>
      <c r="B54" s="9" t="n"/>
      <c r="C54" s="19" t="n"/>
      <c r="D54" s="16">
        <f>IF(OR($A54="",$B54="",$C54=""),"",ROUND($B54*$C54,0))</f>
        <v/>
      </c>
      <c r="E54" s="9" t="n"/>
      <c r="F54" s="13">
        <f>IF(OR($A54="",$E54="",$D54=""),"",IFERROR(($E54-$D54)/$D54,""))</f>
        <v/>
      </c>
      <c r="G54" s="13">
        <f>IF($F54="","",ABS($F54))</f>
        <v/>
      </c>
      <c r="H54" s="10">
        <f>IF($E54="","",COUNT($E$6:$E54))</f>
        <v/>
      </c>
      <c r="I54" s="10">
        <f>IF($A54="","",MONTH($A54))</f>
        <v/>
      </c>
      <c r="J54" s="12">
        <f>IF($A54="","",IF(Seasonal!$J$13=0,"",ROUND(Seasonal!$J$13+Seasonal!$J$12*$A54,0)))</f>
        <v/>
      </c>
      <c r="K54" s="11">
        <f>IF($I54="","",IFERROR(INDEX(Seasonal!$F$6:$F$17,MATCH($I54,Seasonal!$A$6:$A$17,0)),1))</f>
        <v/>
      </c>
      <c r="L54" s="12">
        <f>IF(OR($J54="",$K54=""),"",ROUND($J54*$K54,0))</f>
        <v/>
      </c>
      <c r="M54" s="13">
        <f>IF(OR($E54="",$L54=""),"",IFERROR(($E54-$L54)/$L54,""))</f>
        <v/>
      </c>
      <c r="N54" s="13">
        <f>IF($M54="","",ABS($M54))</f>
        <v/>
      </c>
    </row>
    <row r="55">
      <c r="A55" s="8" t="n"/>
      <c r="B55" s="9" t="n"/>
      <c r="C55" s="19" t="n"/>
      <c r="D55" s="16">
        <f>IF(OR($A55="",$B55="",$C55=""),"",ROUND($B55*$C55,0))</f>
        <v/>
      </c>
      <c r="E55" s="9" t="n"/>
      <c r="F55" s="13">
        <f>IF(OR($A55="",$E55="",$D55=""),"",IFERROR(($E55-$D55)/$D55,""))</f>
        <v/>
      </c>
      <c r="G55" s="13">
        <f>IF($F55="","",ABS($F55))</f>
        <v/>
      </c>
      <c r="H55" s="10">
        <f>IF($E55="","",COUNT($E$6:$E55))</f>
        <v/>
      </c>
      <c r="I55" s="10">
        <f>IF($A55="","",MONTH($A55))</f>
        <v/>
      </c>
      <c r="J55" s="12">
        <f>IF($A55="","",IF(Seasonal!$J$13=0,"",ROUND(Seasonal!$J$13+Seasonal!$J$12*$A55,0)))</f>
        <v/>
      </c>
      <c r="K55" s="11">
        <f>IF($I55="","",IFERROR(INDEX(Seasonal!$F$6:$F$17,MATCH($I55,Seasonal!$A$6:$A$17,0)),1))</f>
        <v/>
      </c>
      <c r="L55" s="12">
        <f>IF(OR($J55="",$K55=""),"",ROUND($J55*$K55,0))</f>
        <v/>
      </c>
      <c r="M55" s="13">
        <f>IF(OR($E55="",$L55=""),"",IFERROR(($E55-$L55)/$L55,""))</f>
        <v/>
      </c>
      <c r="N55" s="13">
        <f>IF($M55="","",ABS($M55))</f>
        <v/>
      </c>
    </row>
    <row r="56">
      <c r="A56" s="8" t="n"/>
      <c r="B56" s="9" t="n"/>
      <c r="C56" s="19" t="n"/>
      <c r="D56" s="16">
        <f>IF(OR($A56="",$B56="",$C56=""),"",ROUND($B56*$C56,0))</f>
        <v/>
      </c>
      <c r="E56" s="9" t="n"/>
      <c r="F56" s="13">
        <f>IF(OR($A56="",$E56="",$D56=""),"",IFERROR(($E56-$D56)/$D56,""))</f>
        <v/>
      </c>
      <c r="G56" s="13">
        <f>IF($F56="","",ABS($F56))</f>
        <v/>
      </c>
      <c r="H56" s="10">
        <f>IF($E56="","",COUNT($E$6:$E56))</f>
        <v/>
      </c>
      <c r="I56" s="10">
        <f>IF($A56="","",MONTH($A56))</f>
        <v/>
      </c>
      <c r="J56" s="12">
        <f>IF($A56="","",IF(Seasonal!$J$13=0,"",ROUND(Seasonal!$J$13+Seasonal!$J$12*$A56,0)))</f>
        <v/>
      </c>
      <c r="K56" s="11">
        <f>IF($I56="","",IFERROR(INDEX(Seasonal!$F$6:$F$17,MATCH($I56,Seasonal!$A$6:$A$17,0)),1))</f>
        <v/>
      </c>
      <c r="L56" s="12">
        <f>IF(OR($J56="",$K56=""),"",ROUND($J56*$K56,0))</f>
        <v/>
      </c>
      <c r="M56" s="13">
        <f>IF(OR($E56="",$L56=""),"",IFERROR(($E56-$L56)/$L56,""))</f>
        <v/>
      </c>
      <c r="N56" s="13">
        <f>IF($M56="","",ABS($M56))</f>
        <v/>
      </c>
    </row>
    <row r="57">
      <c r="A57" s="8" t="n"/>
      <c r="B57" s="9" t="n"/>
      <c r="C57" s="19" t="n"/>
      <c r="D57" s="16">
        <f>IF(OR($A57="",$B57="",$C57=""),"",ROUND($B57*$C57,0))</f>
        <v/>
      </c>
      <c r="E57" s="9" t="n"/>
      <c r="F57" s="13">
        <f>IF(OR($A57="",$E57="",$D57=""),"",IFERROR(($E57-$D57)/$D57,""))</f>
        <v/>
      </c>
      <c r="G57" s="13">
        <f>IF($F57="","",ABS($F57))</f>
        <v/>
      </c>
      <c r="H57" s="10">
        <f>IF($E57="","",COUNT($E$6:$E57))</f>
        <v/>
      </c>
      <c r="I57" s="10">
        <f>IF($A57="","",MONTH($A57))</f>
        <v/>
      </c>
      <c r="J57" s="12">
        <f>IF($A57="","",IF(Seasonal!$J$13=0,"",ROUND(Seasonal!$J$13+Seasonal!$J$12*$A57,0)))</f>
        <v/>
      </c>
      <c r="K57" s="11">
        <f>IF($I57="","",IFERROR(INDEX(Seasonal!$F$6:$F$17,MATCH($I57,Seasonal!$A$6:$A$17,0)),1))</f>
        <v/>
      </c>
      <c r="L57" s="12">
        <f>IF(OR($J57="",$K57=""),"",ROUND($J57*$K57,0))</f>
        <v/>
      </c>
      <c r="M57" s="13">
        <f>IF(OR($E57="",$L57=""),"",IFERROR(($E57-$L57)/$L57,""))</f>
        <v/>
      </c>
      <c r="N57" s="13">
        <f>IF($M57="","",ABS($M57))</f>
        <v/>
      </c>
    </row>
    <row r="58">
      <c r="A58" s="8" t="n"/>
      <c r="B58" s="9" t="n"/>
      <c r="C58" s="19" t="n"/>
      <c r="D58" s="16">
        <f>IF(OR($A58="",$B58="",$C58=""),"",ROUND($B58*$C58,0))</f>
        <v/>
      </c>
      <c r="E58" s="9" t="n"/>
      <c r="F58" s="13">
        <f>IF(OR($A58="",$E58="",$D58=""),"",IFERROR(($E58-$D58)/$D58,""))</f>
        <v/>
      </c>
      <c r="G58" s="13">
        <f>IF($F58="","",ABS($F58))</f>
        <v/>
      </c>
      <c r="H58" s="10">
        <f>IF($E58="","",COUNT($E$6:$E58))</f>
        <v/>
      </c>
      <c r="I58" s="10">
        <f>IF($A58="","",MONTH($A58))</f>
        <v/>
      </c>
      <c r="J58" s="12">
        <f>IF($A58="","",IF(Seasonal!$J$13=0,"",ROUND(Seasonal!$J$13+Seasonal!$J$12*$A58,0)))</f>
        <v/>
      </c>
      <c r="K58" s="11">
        <f>IF($I58="","",IFERROR(INDEX(Seasonal!$F$6:$F$17,MATCH($I58,Seasonal!$A$6:$A$17,0)),1))</f>
        <v/>
      </c>
      <c r="L58" s="12">
        <f>IF(OR($J58="",$K58=""),"",ROUND($J58*$K58,0))</f>
        <v/>
      </c>
      <c r="M58" s="13">
        <f>IF(OR($E58="",$L58=""),"",IFERROR(($E58-$L58)/$L58,""))</f>
        <v/>
      </c>
      <c r="N58" s="13">
        <f>IF($M58="","",ABS($M58))</f>
        <v/>
      </c>
    </row>
    <row r="59">
      <c r="A59" s="8" t="n"/>
      <c r="B59" s="9" t="n"/>
      <c r="C59" s="19" t="n"/>
      <c r="D59" s="16">
        <f>IF(OR($A59="",$B59="",$C59=""),"",ROUND($B59*$C59,0))</f>
        <v/>
      </c>
      <c r="E59" s="9" t="n"/>
      <c r="F59" s="13">
        <f>IF(OR($A59="",$E59="",$D59=""),"",IFERROR(($E59-$D59)/$D59,""))</f>
        <v/>
      </c>
      <c r="G59" s="13">
        <f>IF($F59="","",ABS($F59))</f>
        <v/>
      </c>
      <c r="H59" s="10">
        <f>IF($E59="","",COUNT($E$6:$E59))</f>
        <v/>
      </c>
      <c r="I59" s="10">
        <f>IF($A59="","",MONTH($A59))</f>
        <v/>
      </c>
      <c r="J59" s="12">
        <f>IF($A59="","",IF(Seasonal!$J$13=0,"",ROUND(Seasonal!$J$13+Seasonal!$J$12*$A59,0)))</f>
        <v/>
      </c>
      <c r="K59" s="11">
        <f>IF($I59="","",IFERROR(INDEX(Seasonal!$F$6:$F$17,MATCH($I59,Seasonal!$A$6:$A$17,0)),1))</f>
        <v/>
      </c>
      <c r="L59" s="12">
        <f>IF(OR($J59="",$K59=""),"",ROUND($J59*$K59,0))</f>
        <v/>
      </c>
      <c r="M59" s="13">
        <f>IF(OR($E59="",$L59=""),"",IFERROR(($E59-$L59)/$L59,""))</f>
        <v/>
      </c>
      <c r="N59" s="13">
        <f>IF($M59="","",ABS($M59))</f>
        <v/>
      </c>
    </row>
    <row r="60">
      <c r="A60" s="8" t="n"/>
      <c r="B60" s="9" t="n"/>
      <c r="C60" s="19" t="n"/>
      <c r="D60" s="16">
        <f>IF(OR($A60="",$B60="",$C60=""),"",ROUND($B60*$C60,0))</f>
        <v/>
      </c>
      <c r="E60" s="9" t="n"/>
      <c r="F60" s="13">
        <f>IF(OR($A60="",$E60="",$D60=""),"",IFERROR(($E60-$D60)/$D60,""))</f>
        <v/>
      </c>
      <c r="G60" s="13">
        <f>IF($F60="","",ABS($F60))</f>
        <v/>
      </c>
      <c r="H60" s="10">
        <f>IF($E60="","",COUNT($E$6:$E60))</f>
        <v/>
      </c>
      <c r="I60" s="10">
        <f>IF($A60="","",MONTH($A60))</f>
        <v/>
      </c>
      <c r="J60" s="12">
        <f>IF($A60="","",IF(Seasonal!$J$13=0,"",ROUND(Seasonal!$J$13+Seasonal!$J$12*$A60,0)))</f>
        <v/>
      </c>
      <c r="K60" s="11">
        <f>IF($I60="","",IFERROR(INDEX(Seasonal!$F$6:$F$17,MATCH($I60,Seasonal!$A$6:$A$17,0)),1))</f>
        <v/>
      </c>
      <c r="L60" s="12">
        <f>IF(OR($J60="",$K60=""),"",ROUND($J60*$K60,0))</f>
        <v/>
      </c>
      <c r="M60" s="13">
        <f>IF(OR($E60="",$L60=""),"",IFERROR(($E60-$L60)/$L60,""))</f>
        <v/>
      </c>
      <c r="N60" s="13">
        <f>IF($M60="","",ABS($M60))</f>
        <v/>
      </c>
    </row>
    <row r="61">
      <c r="A61" s="8" t="n"/>
      <c r="B61" s="9" t="n"/>
      <c r="C61" s="19" t="n"/>
      <c r="D61" s="16">
        <f>IF(OR($A61="",$B61="",$C61=""),"",ROUND($B61*$C61,0))</f>
        <v/>
      </c>
      <c r="E61" s="9" t="n"/>
      <c r="F61" s="13">
        <f>IF(OR($A61="",$E61="",$D61=""),"",IFERROR(($E61-$D61)/$D61,""))</f>
        <v/>
      </c>
      <c r="G61" s="13">
        <f>IF($F61="","",ABS($F61))</f>
        <v/>
      </c>
      <c r="H61" s="10">
        <f>IF($E61="","",COUNT($E$6:$E61))</f>
        <v/>
      </c>
      <c r="I61" s="10">
        <f>IF($A61="","",MONTH($A61))</f>
        <v/>
      </c>
      <c r="J61" s="12">
        <f>IF($A61="","",IF(Seasonal!$J$13=0,"",ROUND(Seasonal!$J$13+Seasonal!$J$12*$A61,0)))</f>
        <v/>
      </c>
      <c r="K61" s="11">
        <f>IF($I61="","",IFERROR(INDEX(Seasonal!$F$6:$F$17,MATCH($I61,Seasonal!$A$6:$A$17,0)),1))</f>
        <v/>
      </c>
      <c r="L61" s="12">
        <f>IF(OR($J61="",$K61=""),"",ROUND($J61*$K61,0))</f>
        <v/>
      </c>
      <c r="M61" s="13">
        <f>IF(OR($E61="",$L61=""),"",IFERROR(($E61-$L61)/$L61,""))</f>
        <v/>
      </c>
      <c r="N61" s="13">
        <f>IF($M61="","",ABS($M61))</f>
        <v/>
      </c>
    </row>
    <row r="62">
      <c r="A62" s="8" t="n"/>
      <c r="B62" s="9" t="n"/>
      <c r="C62" s="19" t="n"/>
      <c r="D62" s="16">
        <f>IF(OR($A62="",$B62="",$C62=""),"",ROUND($B62*$C62,0))</f>
        <v/>
      </c>
      <c r="E62" s="9" t="n"/>
      <c r="F62" s="13">
        <f>IF(OR($A62="",$E62="",$D62=""),"",IFERROR(($E62-$D62)/$D62,""))</f>
        <v/>
      </c>
      <c r="G62" s="13">
        <f>IF($F62="","",ABS($F62))</f>
        <v/>
      </c>
      <c r="H62" s="10">
        <f>IF($E62="","",COUNT($E$6:$E62))</f>
        <v/>
      </c>
      <c r="I62" s="10">
        <f>IF($A62="","",MONTH($A62))</f>
        <v/>
      </c>
      <c r="J62" s="12">
        <f>IF($A62="","",IF(Seasonal!$J$13=0,"",ROUND(Seasonal!$J$13+Seasonal!$J$12*$A62,0)))</f>
        <v/>
      </c>
      <c r="K62" s="11">
        <f>IF($I62="","",IFERROR(INDEX(Seasonal!$F$6:$F$17,MATCH($I62,Seasonal!$A$6:$A$17,0)),1))</f>
        <v/>
      </c>
      <c r="L62" s="12">
        <f>IF(OR($J62="",$K62=""),"",ROUND($J62*$K62,0))</f>
        <v/>
      </c>
      <c r="M62" s="13">
        <f>IF(OR($E62="",$L62=""),"",IFERROR(($E62-$L62)/$L62,""))</f>
        <v/>
      </c>
      <c r="N62" s="13">
        <f>IF($M62="","",ABS($M62))</f>
        <v/>
      </c>
    </row>
    <row r="63">
      <c r="A63" s="8" t="n"/>
      <c r="B63" s="9" t="n"/>
      <c r="C63" s="19" t="n"/>
      <c r="D63" s="16">
        <f>IF(OR($A63="",$B63="",$C63=""),"",ROUND($B63*$C63,0))</f>
        <v/>
      </c>
      <c r="E63" s="9" t="n"/>
      <c r="F63" s="13">
        <f>IF(OR($A63="",$E63="",$D63=""),"",IFERROR(($E63-$D63)/$D63,""))</f>
        <v/>
      </c>
      <c r="G63" s="13">
        <f>IF($F63="","",ABS($F63))</f>
        <v/>
      </c>
      <c r="H63" s="10">
        <f>IF($E63="","",COUNT($E$6:$E63))</f>
        <v/>
      </c>
      <c r="I63" s="10">
        <f>IF($A63="","",MONTH($A63))</f>
        <v/>
      </c>
      <c r="J63" s="12">
        <f>IF($A63="","",IF(Seasonal!$J$13=0,"",ROUND(Seasonal!$J$13+Seasonal!$J$12*$A63,0)))</f>
        <v/>
      </c>
      <c r="K63" s="11">
        <f>IF($I63="","",IFERROR(INDEX(Seasonal!$F$6:$F$17,MATCH($I63,Seasonal!$A$6:$A$17,0)),1))</f>
        <v/>
      </c>
      <c r="L63" s="12">
        <f>IF(OR($J63="",$K63=""),"",ROUND($J63*$K63,0))</f>
        <v/>
      </c>
      <c r="M63" s="13">
        <f>IF(OR($E63="",$L63=""),"",IFERROR(($E63-$L63)/$L63,""))</f>
        <v/>
      </c>
      <c r="N63" s="13">
        <f>IF($M63="","",ABS($M63))</f>
        <v/>
      </c>
    </row>
    <row r="64">
      <c r="A64" s="8" t="n"/>
      <c r="B64" s="9" t="n"/>
      <c r="C64" s="19" t="n"/>
      <c r="D64" s="16">
        <f>IF(OR($A64="",$B64="",$C64=""),"",ROUND($B64*$C64,0))</f>
        <v/>
      </c>
      <c r="E64" s="9" t="n"/>
      <c r="F64" s="13">
        <f>IF(OR($A64="",$E64="",$D64=""),"",IFERROR(($E64-$D64)/$D64,""))</f>
        <v/>
      </c>
      <c r="G64" s="13">
        <f>IF($F64="","",ABS($F64))</f>
        <v/>
      </c>
      <c r="H64" s="10">
        <f>IF($E64="","",COUNT($E$6:$E64))</f>
        <v/>
      </c>
      <c r="I64" s="10">
        <f>IF($A64="","",MONTH($A64))</f>
        <v/>
      </c>
      <c r="J64" s="12">
        <f>IF($A64="","",IF(Seasonal!$J$13=0,"",ROUND(Seasonal!$J$13+Seasonal!$J$12*$A64,0)))</f>
        <v/>
      </c>
      <c r="K64" s="11">
        <f>IF($I64="","",IFERROR(INDEX(Seasonal!$F$6:$F$17,MATCH($I64,Seasonal!$A$6:$A$17,0)),1))</f>
        <v/>
      </c>
      <c r="L64" s="12">
        <f>IF(OR($J64="",$K64=""),"",ROUND($J64*$K64,0))</f>
        <v/>
      </c>
      <c r="M64" s="13">
        <f>IF(OR($E64="",$L64=""),"",IFERROR(($E64-$L64)/$L64,""))</f>
        <v/>
      </c>
      <c r="N64" s="13">
        <f>IF($M64="","",ABS($M64))</f>
        <v/>
      </c>
    </row>
    <row r="65">
      <c r="A65" s="8" t="n"/>
      <c r="B65" s="9" t="n"/>
      <c r="C65" s="19" t="n"/>
      <c r="D65" s="16">
        <f>IF(OR($A65="",$B65="",$C65=""),"",ROUND($B65*$C65,0))</f>
        <v/>
      </c>
      <c r="E65" s="9" t="n"/>
      <c r="F65" s="13">
        <f>IF(OR($A65="",$E65="",$D65=""),"",IFERROR(($E65-$D65)/$D65,""))</f>
        <v/>
      </c>
      <c r="G65" s="13">
        <f>IF($F65="","",ABS($F65))</f>
        <v/>
      </c>
      <c r="H65" s="10">
        <f>IF($E65="","",COUNT($E$6:$E65))</f>
        <v/>
      </c>
      <c r="I65" s="10">
        <f>IF($A65="","",MONTH($A65))</f>
        <v/>
      </c>
      <c r="J65" s="12">
        <f>IF($A65="","",IF(Seasonal!$J$13=0,"",ROUND(Seasonal!$J$13+Seasonal!$J$12*$A65,0)))</f>
        <v/>
      </c>
      <c r="K65" s="11">
        <f>IF($I65="","",IFERROR(INDEX(Seasonal!$F$6:$F$17,MATCH($I65,Seasonal!$A$6:$A$17,0)),1))</f>
        <v/>
      </c>
      <c r="L65" s="12">
        <f>IF(OR($J65="",$K65=""),"",ROUND($J65*$K65,0))</f>
        <v/>
      </c>
      <c r="M65" s="13">
        <f>IF(OR($E65="",$L65=""),"",IFERROR(($E65-$L65)/$L65,""))</f>
        <v/>
      </c>
      <c r="N65" s="13">
        <f>IF($M65="","",ABS($M65))</f>
        <v/>
      </c>
    </row>
    <row r="66">
      <c r="A66" s="8" t="n"/>
      <c r="B66" s="9" t="n"/>
      <c r="C66" s="19" t="n"/>
      <c r="D66" s="16">
        <f>IF(OR($A66="",$B66="",$C66=""),"",ROUND($B66*$C66,0))</f>
        <v/>
      </c>
      <c r="E66" s="9" t="n"/>
      <c r="F66" s="13">
        <f>IF(OR($A66="",$E66="",$D66=""),"",IFERROR(($E66-$D66)/$D66,""))</f>
        <v/>
      </c>
      <c r="G66" s="13">
        <f>IF($F66="","",ABS($F66))</f>
        <v/>
      </c>
      <c r="H66" s="10">
        <f>IF($E66="","",COUNT($E$6:$E66))</f>
        <v/>
      </c>
      <c r="I66" s="10">
        <f>IF($A66="","",MONTH($A66))</f>
        <v/>
      </c>
      <c r="J66" s="12">
        <f>IF($A66="","",IF(Seasonal!$J$13=0,"",ROUND(Seasonal!$J$13+Seasonal!$J$12*$A66,0)))</f>
        <v/>
      </c>
      <c r="K66" s="11">
        <f>IF($I66="","",IFERROR(INDEX(Seasonal!$F$6:$F$17,MATCH($I66,Seasonal!$A$6:$A$17,0)),1))</f>
        <v/>
      </c>
      <c r="L66" s="12">
        <f>IF(OR($J66="",$K66=""),"",ROUND($J66*$K66,0))</f>
        <v/>
      </c>
      <c r="M66" s="13">
        <f>IF(OR($E66="",$L66=""),"",IFERROR(($E66-$L66)/$L66,""))</f>
        <v/>
      </c>
      <c r="N66" s="13">
        <f>IF($M66="","",ABS($M66))</f>
        <v/>
      </c>
    </row>
    <row r="67">
      <c r="A67" s="8" t="n"/>
      <c r="B67" s="9" t="n"/>
      <c r="C67" s="19" t="n"/>
      <c r="D67" s="16">
        <f>IF(OR($A67="",$B67="",$C67=""),"",ROUND($B67*$C67,0))</f>
        <v/>
      </c>
      <c r="E67" s="9" t="n"/>
      <c r="F67" s="13">
        <f>IF(OR($A67="",$E67="",$D67=""),"",IFERROR(($E67-$D67)/$D67,""))</f>
        <v/>
      </c>
      <c r="G67" s="13">
        <f>IF($F67="","",ABS($F67))</f>
        <v/>
      </c>
      <c r="H67" s="10">
        <f>IF($E67="","",COUNT($E$6:$E67))</f>
        <v/>
      </c>
      <c r="I67" s="10">
        <f>IF($A67="","",MONTH($A67))</f>
        <v/>
      </c>
      <c r="J67" s="12">
        <f>IF($A67="","",IF(Seasonal!$J$13=0,"",ROUND(Seasonal!$J$13+Seasonal!$J$12*$A67,0)))</f>
        <v/>
      </c>
      <c r="K67" s="11">
        <f>IF($I67="","",IFERROR(INDEX(Seasonal!$F$6:$F$17,MATCH($I67,Seasonal!$A$6:$A$17,0)),1))</f>
        <v/>
      </c>
      <c r="L67" s="12">
        <f>IF(OR($J67="",$K67=""),"",ROUND($J67*$K67,0))</f>
        <v/>
      </c>
      <c r="M67" s="13">
        <f>IF(OR($E67="",$L67=""),"",IFERROR(($E67-$L67)/$L67,""))</f>
        <v/>
      </c>
      <c r="N67" s="13">
        <f>IF($M67="","",ABS($M67))</f>
        <v/>
      </c>
    </row>
    <row r="68">
      <c r="A68" s="8" t="n"/>
      <c r="B68" s="9" t="n"/>
      <c r="C68" s="19" t="n"/>
      <c r="D68" s="16">
        <f>IF(OR($A68="",$B68="",$C68=""),"",ROUND($B68*$C68,0))</f>
        <v/>
      </c>
      <c r="E68" s="9" t="n"/>
      <c r="F68" s="13">
        <f>IF(OR($A68="",$E68="",$D68=""),"",IFERROR(($E68-$D68)/$D68,""))</f>
        <v/>
      </c>
      <c r="G68" s="13">
        <f>IF($F68="","",ABS($F68))</f>
        <v/>
      </c>
      <c r="H68" s="10">
        <f>IF($E68="","",COUNT($E$6:$E68))</f>
        <v/>
      </c>
      <c r="I68" s="10">
        <f>IF($A68="","",MONTH($A68))</f>
        <v/>
      </c>
      <c r="J68" s="12">
        <f>IF($A68="","",IF(Seasonal!$J$13=0,"",ROUND(Seasonal!$J$13+Seasonal!$J$12*$A68,0)))</f>
        <v/>
      </c>
      <c r="K68" s="11">
        <f>IF($I68="","",IFERROR(INDEX(Seasonal!$F$6:$F$17,MATCH($I68,Seasonal!$A$6:$A$17,0)),1))</f>
        <v/>
      </c>
      <c r="L68" s="12">
        <f>IF(OR($J68="",$K68=""),"",ROUND($J68*$K68,0))</f>
        <v/>
      </c>
      <c r="M68" s="13">
        <f>IF(OR($E68="",$L68=""),"",IFERROR(($E68-$L68)/$L68,""))</f>
        <v/>
      </c>
      <c r="N68" s="13">
        <f>IF($M68="","",ABS($M68))</f>
        <v/>
      </c>
    </row>
    <row r="69">
      <c r="A69" s="8" t="n"/>
      <c r="B69" s="9" t="n"/>
      <c r="C69" s="19" t="n"/>
      <c r="D69" s="16">
        <f>IF(OR($A69="",$B69="",$C69=""),"",ROUND($B69*$C69,0))</f>
        <v/>
      </c>
      <c r="E69" s="9" t="n"/>
      <c r="F69" s="13">
        <f>IF(OR($A69="",$E69="",$D69=""),"",IFERROR(($E69-$D69)/$D69,""))</f>
        <v/>
      </c>
      <c r="G69" s="13">
        <f>IF($F69="","",ABS($F69))</f>
        <v/>
      </c>
      <c r="H69" s="10">
        <f>IF($E69="","",COUNT($E$6:$E69))</f>
        <v/>
      </c>
      <c r="I69" s="10">
        <f>IF($A69="","",MONTH($A69))</f>
        <v/>
      </c>
      <c r="J69" s="12">
        <f>IF($A69="","",IF(Seasonal!$J$13=0,"",ROUND(Seasonal!$J$13+Seasonal!$J$12*$A69,0)))</f>
        <v/>
      </c>
      <c r="K69" s="11">
        <f>IF($I69="","",IFERROR(INDEX(Seasonal!$F$6:$F$17,MATCH($I69,Seasonal!$A$6:$A$17,0)),1))</f>
        <v/>
      </c>
      <c r="L69" s="12">
        <f>IF(OR($J69="",$K69=""),"",ROUND($J69*$K69,0))</f>
        <v/>
      </c>
      <c r="M69" s="13">
        <f>IF(OR($E69="",$L69=""),"",IFERROR(($E69-$L69)/$L69,""))</f>
        <v/>
      </c>
      <c r="N69" s="13">
        <f>IF($M69="","",ABS($M69))</f>
        <v/>
      </c>
    </row>
    <row r="70">
      <c r="A70" s="8" t="n"/>
      <c r="B70" s="9" t="n"/>
      <c r="C70" s="19" t="n"/>
      <c r="D70" s="16">
        <f>IF(OR($A70="",$B70="",$C70=""),"",ROUND($B70*$C70,0))</f>
        <v/>
      </c>
      <c r="E70" s="9" t="n"/>
      <c r="F70" s="13">
        <f>IF(OR($A70="",$E70="",$D70=""),"",IFERROR(($E70-$D70)/$D70,""))</f>
        <v/>
      </c>
      <c r="G70" s="13">
        <f>IF($F70="","",ABS($F70))</f>
        <v/>
      </c>
      <c r="H70" s="10">
        <f>IF($E70="","",COUNT($E$6:$E70))</f>
        <v/>
      </c>
      <c r="I70" s="10">
        <f>IF($A70="","",MONTH($A70))</f>
        <v/>
      </c>
      <c r="J70" s="12">
        <f>IF($A70="","",IF(Seasonal!$J$13=0,"",ROUND(Seasonal!$J$13+Seasonal!$J$12*$A70,0)))</f>
        <v/>
      </c>
      <c r="K70" s="11">
        <f>IF($I70="","",IFERROR(INDEX(Seasonal!$F$6:$F$17,MATCH($I70,Seasonal!$A$6:$A$17,0)),1))</f>
        <v/>
      </c>
      <c r="L70" s="12">
        <f>IF(OR($J70="",$K70=""),"",ROUND($J70*$K70,0))</f>
        <v/>
      </c>
      <c r="M70" s="13">
        <f>IF(OR($E70="",$L70=""),"",IFERROR(($E70-$L70)/$L70,""))</f>
        <v/>
      </c>
      <c r="N70" s="13">
        <f>IF($M70="","",ABS($M70))</f>
        <v/>
      </c>
    </row>
    <row r="71">
      <c r="A71" s="8" t="n"/>
      <c r="B71" s="9" t="n"/>
      <c r="C71" s="19" t="n"/>
      <c r="D71" s="16">
        <f>IF(OR($A71="",$B71="",$C71=""),"",ROUND($B71*$C71,0))</f>
        <v/>
      </c>
      <c r="E71" s="9" t="n"/>
      <c r="F71" s="13">
        <f>IF(OR($A71="",$E71="",$D71=""),"",IFERROR(($E71-$D71)/$D71,""))</f>
        <v/>
      </c>
      <c r="G71" s="13">
        <f>IF($F71="","",ABS($F71))</f>
        <v/>
      </c>
      <c r="H71" s="10">
        <f>IF($E71="","",COUNT($E$6:$E71))</f>
        <v/>
      </c>
      <c r="I71" s="10">
        <f>IF($A71="","",MONTH($A71))</f>
        <v/>
      </c>
      <c r="J71" s="12">
        <f>IF($A71="","",IF(Seasonal!$J$13=0,"",ROUND(Seasonal!$J$13+Seasonal!$J$12*$A71,0)))</f>
        <v/>
      </c>
      <c r="K71" s="11">
        <f>IF($I71="","",IFERROR(INDEX(Seasonal!$F$6:$F$17,MATCH($I71,Seasonal!$A$6:$A$17,0)),1))</f>
        <v/>
      </c>
      <c r="L71" s="12">
        <f>IF(OR($J71="",$K71=""),"",ROUND($J71*$K71,0))</f>
        <v/>
      </c>
      <c r="M71" s="13">
        <f>IF(OR($E71="",$L71=""),"",IFERROR(($E71-$L71)/$L71,""))</f>
        <v/>
      </c>
      <c r="N71" s="13">
        <f>IF($M71="","",ABS($M71))</f>
        <v/>
      </c>
    </row>
    <row r="72">
      <c r="A72" s="8" t="n"/>
      <c r="B72" s="9" t="n"/>
      <c r="C72" s="19" t="n"/>
      <c r="D72" s="16">
        <f>IF(OR($A72="",$B72="",$C72=""),"",ROUND($B72*$C72,0))</f>
        <v/>
      </c>
      <c r="E72" s="9" t="n"/>
      <c r="F72" s="13">
        <f>IF(OR($A72="",$E72="",$D72=""),"",IFERROR(($E72-$D72)/$D72,""))</f>
        <v/>
      </c>
      <c r="G72" s="13">
        <f>IF($F72="","",ABS($F72))</f>
        <v/>
      </c>
      <c r="H72" s="10">
        <f>IF($E72="","",COUNT($E$6:$E72))</f>
        <v/>
      </c>
      <c r="I72" s="10">
        <f>IF($A72="","",MONTH($A72))</f>
        <v/>
      </c>
      <c r="J72" s="12">
        <f>IF($A72="","",IF(Seasonal!$J$13=0,"",ROUND(Seasonal!$J$13+Seasonal!$J$12*$A72,0)))</f>
        <v/>
      </c>
      <c r="K72" s="11">
        <f>IF($I72="","",IFERROR(INDEX(Seasonal!$F$6:$F$17,MATCH($I72,Seasonal!$A$6:$A$17,0)),1))</f>
        <v/>
      </c>
      <c r="L72" s="12">
        <f>IF(OR($J72="",$K72=""),"",ROUND($J72*$K72,0))</f>
        <v/>
      </c>
      <c r="M72" s="13">
        <f>IF(OR($E72="",$L72=""),"",IFERROR(($E72-$L72)/$L72,""))</f>
        <v/>
      </c>
      <c r="N72" s="13">
        <f>IF($M72="","",ABS($M72))</f>
        <v/>
      </c>
    </row>
    <row r="73">
      <c r="A73" s="8" t="n"/>
      <c r="B73" s="9" t="n"/>
      <c r="C73" s="19" t="n"/>
      <c r="D73" s="16">
        <f>IF(OR($A73="",$B73="",$C73=""),"",ROUND($B73*$C73,0))</f>
        <v/>
      </c>
      <c r="E73" s="9" t="n"/>
      <c r="F73" s="13">
        <f>IF(OR($A73="",$E73="",$D73=""),"",IFERROR(($E73-$D73)/$D73,""))</f>
        <v/>
      </c>
      <c r="G73" s="13">
        <f>IF($F73="","",ABS($F73))</f>
        <v/>
      </c>
      <c r="H73" s="10">
        <f>IF($E73="","",COUNT($E$6:$E73))</f>
        <v/>
      </c>
      <c r="I73" s="10">
        <f>IF($A73="","",MONTH($A73))</f>
        <v/>
      </c>
      <c r="J73" s="12">
        <f>IF($A73="","",IF(Seasonal!$J$13=0,"",ROUND(Seasonal!$J$13+Seasonal!$J$12*$A73,0)))</f>
        <v/>
      </c>
      <c r="K73" s="11">
        <f>IF($I73="","",IFERROR(INDEX(Seasonal!$F$6:$F$17,MATCH($I73,Seasonal!$A$6:$A$17,0)),1))</f>
        <v/>
      </c>
      <c r="L73" s="12">
        <f>IF(OR($J73="",$K73=""),"",ROUND($J73*$K73,0))</f>
        <v/>
      </c>
      <c r="M73" s="13">
        <f>IF(OR($E73="",$L73=""),"",IFERROR(($E73-$L73)/$L73,""))</f>
        <v/>
      </c>
      <c r="N73" s="13">
        <f>IF($M73="","",ABS($M73))</f>
        <v/>
      </c>
    </row>
    <row r="74">
      <c r="A74" s="8" t="n"/>
      <c r="B74" s="9" t="n"/>
      <c r="C74" s="19" t="n"/>
      <c r="D74" s="16">
        <f>IF(OR($A74="",$B74="",$C74=""),"",ROUND($B74*$C74,0))</f>
        <v/>
      </c>
      <c r="E74" s="9" t="n"/>
      <c r="F74" s="13">
        <f>IF(OR($A74="",$E74="",$D74=""),"",IFERROR(($E74-$D74)/$D74,""))</f>
        <v/>
      </c>
      <c r="G74" s="13">
        <f>IF($F74="","",ABS($F74))</f>
        <v/>
      </c>
      <c r="H74" s="10">
        <f>IF($E74="","",COUNT($E$6:$E74))</f>
        <v/>
      </c>
      <c r="I74" s="10">
        <f>IF($A74="","",MONTH($A74))</f>
        <v/>
      </c>
      <c r="J74" s="12">
        <f>IF($A74="","",IF(Seasonal!$J$13=0,"",ROUND(Seasonal!$J$13+Seasonal!$J$12*$A74,0)))</f>
        <v/>
      </c>
      <c r="K74" s="11">
        <f>IF($I74="","",IFERROR(INDEX(Seasonal!$F$6:$F$17,MATCH($I74,Seasonal!$A$6:$A$17,0)),1))</f>
        <v/>
      </c>
      <c r="L74" s="12">
        <f>IF(OR($J74="",$K74=""),"",ROUND($J74*$K74,0))</f>
        <v/>
      </c>
      <c r="M74" s="13">
        <f>IF(OR($E74="",$L74=""),"",IFERROR(($E74-$L74)/$L74,""))</f>
        <v/>
      </c>
      <c r="N74" s="13">
        <f>IF($M74="","",ABS($M74))</f>
        <v/>
      </c>
    </row>
    <row r="75">
      <c r="A75" s="8" t="n"/>
      <c r="B75" s="9" t="n"/>
      <c r="C75" s="19" t="n"/>
      <c r="D75" s="16">
        <f>IF(OR($A75="",$B75="",$C75=""),"",ROUND($B75*$C75,0))</f>
        <v/>
      </c>
      <c r="E75" s="9" t="n"/>
      <c r="F75" s="13">
        <f>IF(OR($A75="",$E75="",$D75=""),"",IFERROR(($E75-$D75)/$D75,""))</f>
        <v/>
      </c>
      <c r="G75" s="13">
        <f>IF($F75="","",ABS($F75))</f>
        <v/>
      </c>
      <c r="H75" s="10">
        <f>IF($E75="","",COUNT($E$6:$E75))</f>
        <v/>
      </c>
      <c r="I75" s="10">
        <f>IF($A75="","",MONTH($A75))</f>
        <v/>
      </c>
      <c r="J75" s="12">
        <f>IF($A75="","",IF(Seasonal!$J$13=0,"",ROUND(Seasonal!$J$13+Seasonal!$J$12*$A75,0)))</f>
        <v/>
      </c>
      <c r="K75" s="11">
        <f>IF($I75="","",IFERROR(INDEX(Seasonal!$F$6:$F$17,MATCH($I75,Seasonal!$A$6:$A$17,0)),1))</f>
        <v/>
      </c>
      <c r="L75" s="12">
        <f>IF(OR($J75="",$K75=""),"",ROUND($J75*$K75,0))</f>
        <v/>
      </c>
      <c r="M75" s="13">
        <f>IF(OR($E75="",$L75=""),"",IFERROR(($E75-$L75)/$L75,""))</f>
        <v/>
      </c>
      <c r="N75" s="13">
        <f>IF($M75="","",ABS($M75))</f>
        <v/>
      </c>
    </row>
    <row r="76">
      <c r="A76" s="8" t="n"/>
      <c r="B76" s="9" t="n"/>
      <c r="C76" s="19" t="n"/>
      <c r="D76" s="16">
        <f>IF(OR($A76="",$B76="",$C76=""),"",ROUND($B76*$C76,0))</f>
        <v/>
      </c>
      <c r="E76" s="9" t="n"/>
      <c r="F76" s="13">
        <f>IF(OR($A76="",$E76="",$D76=""),"",IFERROR(($E76-$D76)/$D76,""))</f>
        <v/>
      </c>
      <c r="G76" s="13">
        <f>IF($F76="","",ABS($F76))</f>
        <v/>
      </c>
      <c r="H76" s="10">
        <f>IF($E76="","",COUNT($E$6:$E76))</f>
        <v/>
      </c>
      <c r="I76" s="10">
        <f>IF($A76="","",MONTH($A76))</f>
        <v/>
      </c>
      <c r="J76" s="12">
        <f>IF($A76="","",IF(Seasonal!$J$13=0,"",ROUND(Seasonal!$J$13+Seasonal!$J$12*$A76,0)))</f>
        <v/>
      </c>
      <c r="K76" s="11">
        <f>IF($I76="","",IFERROR(INDEX(Seasonal!$F$6:$F$17,MATCH($I76,Seasonal!$A$6:$A$17,0)),1))</f>
        <v/>
      </c>
      <c r="L76" s="12">
        <f>IF(OR($J76="",$K76=""),"",ROUND($J76*$K76,0))</f>
        <v/>
      </c>
      <c r="M76" s="13">
        <f>IF(OR($E76="",$L76=""),"",IFERROR(($E76-$L76)/$L76,""))</f>
        <v/>
      </c>
      <c r="N76" s="13">
        <f>IF($M76="","",ABS($M76))</f>
        <v/>
      </c>
    </row>
    <row r="77">
      <c r="A77" s="8" t="n"/>
      <c r="B77" s="9" t="n"/>
      <c r="C77" s="19" t="n"/>
      <c r="D77" s="16">
        <f>IF(OR($A77="",$B77="",$C77=""),"",ROUND($B77*$C77,0))</f>
        <v/>
      </c>
      <c r="E77" s="9" t="n"/>
      <c r="F77" s="13">
        <f>IF(OR($A77="",$E77="",$D77=""),"",IFERROR(($E77-$D77)/$D77,""))</f>
        <v/>
      </c>
      <c r="G77" s="13">
        <f>IF($F77="","",ABS($F77))</f>
        <v/>
      </c>
      <c r="H77" s="10">
        <f>IF($E77="","",COUNT($E$6:$E77))</f>
        <v/>
      </c>
      <c r="I77" s="10">
        <f>IF($A77="","",MONTH($A77))</f>
        <v/>
      </c>
      <c r="J77" s="12">
        <f>IF($A77="","",IF(Seasonal!$J$13=0,"",ROUND(Seasonal!$J$13+Seasonal!$J$12*$A77,0)))</f>
        <v/>
      </c>
      <c r="K77" s="11">
        <f>IF($I77="","",IFERROR(INDEX(Seasonal!$F$6:$F$17,MATCH($I77,Seasonal!$A$6:$A$17,0)),1))</f>
        <v/>
      </c>
      <c r="L77" s="12">
        <f>IF(OR($J77="",$K77=""),"",ROUND($J77*$K77,0))</f>
        <v/>
      </c>
      <c r="M77" s="13">
        <f>IF(OR($E77="",$L77=""),"",IFERROR(($E77-$L77)/$L77,""))</f>
        <v/>
      </c>
      <c r="N77" s="13">
        <f>IF($M77="","",ABS($M77))</f>
        <v/>
      </c>
    </row>
    <row r="78">
      <c r="A78" s="8" t="n"/>
      <c r="B78" s="9" t="n"/>
      <c r="C78" s="19" t="n"/>
      <c r="D78" s="16">
        <f>IF(OR($A78="",$B78="",$C78=""),"",ROUND($B78*$C78,0))</f>
        <v/>
      </c>
      <c r="E78" s="9" t="n"/>
      <c r="F78" s="13">
        <f>IF(OR($A78="",$E78="",$D78=""),"",IFERROR(($E78-$D78)/$D78,""))</f>
        <v/>
      </c>
      <c r="G78" s="13">
        <f>IF($F78="","",ABS($F78))</f>
        <v/>
      </c>
      <c r="H78" s="10">
        <f>IF($E78="","",COUNT($E$6:$E78))</f>
        <v/>
      </c>
      <c r="I78" s="10">
        <f>IF($A78="","",MONTH($A78))</f>
        <v/>
      </c>
      <c r="J78" s="12">
        <f>IF($A78="","",IF(Seasonal!$J$13=0,"",ROUND(Seasonal!$J$13+Seasonal!$J$12*$A78,0)))</f>
        <v/>
      </c>
      <c r="K78" s="11">
        <f>IF($I78="","",IFERROR(INDEX(Seasonal!$F$6:$F$17,MATCH($I78,Seasonal!$A$6:$A$17,0)),1))</f>
        <v/>
      </c>
      <c r="L78" s="12">
        <f>IF(OR($J78="",$K78=""),"",ROUND($J78*$K78,0))</f>
        <v/>
      </c>
      <c r="M78" s="13">
        <f>IF(OR($E78="",$L78=""),"",IFERROR(($E78-$L78)/$L78,""))</f>
        <v/>
      </c>
      <c r="N78" s="13">
        <f>IF($M78="","",ABS($M78))</f>
        <v/>
      </c>
    </row>
    <row r="79">
      <c r="A79" s="8" t="n"/>
      <c r="B79" s="9" t="n"/>
      <c r="C79" s="19" t="n"/>
      <c r="D79" s="16">
        <f>IF(OR($A79="",$B79="",$C79=""),"",ROUND($B79*$C79,0))</f>
        <v/>
      </c>
      <c r="E79" s="9" t="n"/>
      <c r="F79" s="13">
        <f>IF(OR($A79="",$E79="",$D79=""),"",IFERROR(($E79-$D79)/$D79,""))</f>
        <v/>
      </c>
      <c r="G79" s="13">
        <f>IF($F79="","",ABS($F79))</f>
        <v/>
      </c>
      <c r="H79" s="10">
        <f>IF($E79="","",COUNT($E$6:$E79))</f>
        <v/>
      </c>
      <c r="I79" s="10">
        <f>IF($A79="","",MONTH($A79))</f>
        <v/>
      </c>
      <c r="J79" s="12">
        <f>IF($A79="","",IF(Seasonal!$J$13=0,"",ROUND(Seasonal!$J$13+Seasonal!$J$12*$A79,0)))</f>
        <v/>
      </c>
      <c r="K79" s="11">
        <f>IF($I79="","",IFERROR(INDEX(Seasonal!$F$6:$F$17,MATCH($I79,Seasonal!$A$6:$A$17,0)),1))</f>
        <v/>
      </c>
      <c r="L79" s="12">
        <f>IF(OR($J79="",$K79=""),"",ROUND($J79*$K79,0))</f>
        <v/>
      </c>
      <c r="M79" s="13">
        <f>IF(OR($E79="",$L79=""),"",IFERROR(($E79-$L79)/$L79,""))</f>
        <v/>
      </c>
      <c r="N79" s="13">
        <f>IF($M79="","",ABS($M79))</f>
        <v/>
      </c>
    </row>
    <row r="80">
      <c r="A80" s="8" t="n"/>
      <c r="B80" s="9" t="n"/>
      <c r="C80" s="19" t="n"/>
      <c r="D80" s="16">
        <f>IF(OR($A80="",$B80="",$C80=""),"",ROUND($B80*$C80,0))</f>
        <v/>
      </c>
      <c r="E80" s="9" t="n"/>
      <c r="F80" s="13">
        <f>IF(OR($A80="",$E80="",$D80=""),"",IFERROR(($E80-$D80)/$D80,""))</f>
        <v/>
      </c>
      <c r="G80" s="13">
        <f>IF($F80="","",ABS($F80))</f>
        <v/>
      </c>
      <c r="H80" s="10">
        <f>IF($E80="","",COUNT($E$6:$E80))</f>
        <v/>
      </c>
      <c r="I80" s="10">
        <f>IF($A80="","",MONTH($A80))</f>
        <v/>
      </c>
      <c r="J80" s="12">
        <f>IF($A80="","",IF(Seasonal!$J$13=0,"",ROUND(Seasonal!$J$13+Seasonal!$J$12*$A80,0)))</f>
        <v/>
      </c>
      <c r="K80" s="11">
        <f>IF($I80="","",IFERROR(INDEX(Seasonal!$F$6:$F$17,MATCH($I80,Seasonal!$A$6:$A$17,0)),1))</f>
        <v/>
      </c>
      <c r="L80" s="12">
        <f>IF(OR($J80="",$K80=""),"",ROUND($J80*$K80,0))</f>
        <v/>
      </c>
      <c r="M80" s="13">
        <f>IF(OR($E80="",$L80=""),"",IFERROR(($E80-$L80)/$L80,""))</f>
        <v/>
      </c>
      <c r="N80" s="13">
        <f>IF($M80="","",ABS($M80))</f>
        <v/>
      </c>
    </row>
    <row r="81">
      <c r="A81" s="8" t="n"/>
      <c r="B81" s="9" t="n"/>
      <c r="C81" s="19" t="n"/>
      <c r="D81" s="16">
        <f>IF(OR($A81="",$B81="",$C81=""),"",ROUND($B81*$C81,0))</f>
        <v/>
      </c>
      <c r="E81" s="9" t="n"/>
      <c r="F81" s="13">
        <f>IF(OR($A81="",$E81="",$D81=""),"",IFERROR(($E81-$D81)/$D81,""))</f>
        <v/>
      </c>
      <c r="G81" s="13">
        <f>IF($F81="","",ABS($F81))</f>
        <v/>
      </c>
      <c r="H81" s="10">
        <f>IF($E81="","",COUNT($E$6:$E81))</f>
        <v/>
      </c>
      <c r="I81" s="10">
        <f>IF($A81="","",MONTH($A81))</f>
        <v/>
      </c>
      <c r="J81" s="12">
        <f>IF($A81="","",IF(Seasonal!$J$13=0,"",ROUND(Seasonal!$J$13+Seasonal!$J$12*$A81,0)))</f>
        <v/>
      </c>
      <c r="K81" s="11">
        <f>IF($I81="","",IFERROR(INDEX(Seasonal!$F$6:$F$17,MATCH($I81,Seasonal!$A$6:$A$17,0)),1))</f>
        <v/>
      </c>
      <c r="L81" s="12">
        <f>IF(OR($J81="",$K81=""),"",ROUND($J81*$K81,0))</f>
        <v/>
      </c>
      <c r="M81" s="13">
        <f>IF(OR($E81="",$L81=""),"",IFERROR(($E81-$L81)/$L81,""))</f>
        <v/>
      </c>
      <c r="N81" s="13">
        <f>IF($M81="","",ABS($M81))</f>
        <v/>
      </c>
    </row>
    <row r="82">
      <c r="A82" s="8" t="n"/>
      <c r="B82" s="9" t="n"/>
      <c r="C82" s="19" t="n"/>
      <c r="D82" s="16">
        <f>IF(OR($A82="",$B82="",$C82=""),"",ROUND($B82*$C82,0))</f>
        <v/>
      </c>
      <c r="E82" s="9" t="n"/>
      <c r="F82" s="13">
        <f>IF(OR($A82="",$E82="",$D82=""),"",IFERROR(($E82-$D82)/$D82,""))</f>
        <v/>
      </c>
      <c r="G82" s="13">
        <f>IF($F82="","",ABS($F82))</f>
        <v/>
      </c>
      <c r="H82" s="10">
        <f>IF($E82="","",COUNT($E$6:$E82))</f>
        <v/>
      </c>
      <c r="I82" s="10">
        <f>IF($A82="","",MONTH($A82))</f>
        <v/>
      </c>
      <c r="J82" s="12">
        <f>IF($A82="","",IF(Seasonal!$J$13=0,"",ROUND(Seasonal!$J$13+Seasonal!$J$12*$A82,0)))</f>
        <v/>
      </c>
      <c r="K82" s="11">
        <f>IF($I82="","",IFERROR(INDEX(Seasonal!$F$6:$F$17,MATCH($I82,Seasonal!$A$6:$A$17,0)),1))</f>
        <v/>
      </c>
      <c r="L82" s="12">
        <f>IF(OR($J82="",$K82=""),"",ROUND($J82*$K82,0))</f>
        <v/>
      </c>
      <c r="M82" s="13">
        <f>IF(OR($E82="",$L82=""),"",IFERROR(($E82-$L82)/$L82,""))</f>
        <v/>
      </c>
      <c r="N82" s="13">
        <f>IF($M82="","",ABS($M82))</f>
        <v/>
      </c>
    </row>
    <row r="83">
      <c r="A83" s="8" t="n"/>
      <c r="B83" s="9" t="n"/>
      <c r="C83" s="19" t="n"/>
      <c r="D83" s="16">
        <f>IF(OR($A83="",$B83="",$C83=""),"",ROUND($B83*$C83,0))</f>
        <v/>
      </c>
      <c r="E83" s="9" t="n"/>
      <c r="F83" s="13">
        <f>IF(OR($A83="",$E83="",$D83=""),"",IFERROR(($E83-$D83)/$D83,""))</f>
        <v/>
      </c>
      <c r="G83" s="13">
        <f>IF($F83="","",ABS($F83))</f>
        <v/>
      </c>
      <c r="H83" s="10">
        <f>IF($E83="","",COUNT($E$6:$E83))</f>
        <v/>
      </c>
      <c r="I83" s="10">
        <f>IF($A83="","",MONTH($A83))</f>
        <v/>
      </c>
      <c r="J83" s="12">
        <f>IF($A83="","",IF(Seasonal!$J$13=0,"",ROUND(Seasonal!$J$13+Seasonal!$J$12*$A83,0)))</f>
        <v/>
      </c>
      <c r="K83" s="11">
        <f>IF($I83="","",IFERROR(INDEX(Seasonal!$F$6:$F$17,MATCH($I83,Seasonal!$A$6:$A$17,0)),1))</f>
        <v/>
      </c>
      <c r="L83" s="12">
        <f>IF(OR($J83="",$K83=""),"",ROUND($J83*$K83,0))</f>
        <v/>
      </c>
      <c r="M83" s="13">
        <f>IF(OR($E83="",$L83=""),"",IFERROR(($E83-$L83)/$L83,""))</f>
        <v/>
      </c>
      <c r="N83" s="13">
        <f>IF($M83="","",ABS($M83))</f>
        <v/>
      </c>
    </row>
    <row r="84">
      <c r="A84" s="8" t="n"/>
      <c r="B84" s="9" t="n"/>
      <c r="C84" s="19" t="n"/>
      <c r="D84" s="16">
        <f>IF(OR($A84="",$B84="",$C84=""),"",ROUND($B84*$C84,0))</f>
        <v/>
      </c>
      <c r="E84" s="9" t="n"/>
      <c r="F84" s="13">
        <f>IF(OR($A84="",$E84="",$D84=""),"",IFERROR(($E84-$D84)/$D84,""))</f>
        <v/>
      </c>
      <c r="G84" s="13">
        <f>IF($F84="","",ABS($F84))</f>
        <v/>
      </c>
      <c r="H84" s="10">
        <f>IF($E84="","",COUNT($E$6:$E84))</f>
        <v/>
      </c>
      <c r="I84" s="10">
        <f>IF($A84="","",MONTH($A84))</f>
        <v/>
      </c>
      <c r="J84" s="12">
        <f>IF($A84="","",IF(Seasonal!$J$13=0,"",ROUND(Seasonal!$J$13+Seasonal!$J$12*$A84,0)))</f>
        <v/>
      </c>
      <c r="K84" s="11">
        <f>IF($I84="","",IFERROR(INDEX(Seasonal!$F$6:$F$17,MATCH($I84,Seasonal!$A$6:$A$17,0)),1))</f>
        <v/>
      </c>
      <c r="L84" s="12">
        <f>IF(OR($J84="",$K84=""),"",ROUND($J84*$K84,0))</f>
        <v/>
      </c>
      <c r="M84" s="13">
        <f>IF(OR($E84="",$L84=""),"",IFERROR(($E84-$L84)/$L84,""))</f>
        <v/>
      </c>
      <c r="N84" s="13">
        <f>IF($M84="","",ABS($M84))</f>
        <v/>
      </c>
    </row>
    <row r="85">
      <c r="A85" s="8" t="n"/>
      <c r="B85" s="9" t="n"/>
      <c r="C85" s="19" t="n"/>
      <c r="D85" s="16">
        <f>IF(OR($A85="",$B85="",$C85=""),"",ROUND($B85*$C85,0))</f>
        <v/>
      </c>
      <c r="E85" s="9" t="n"/>
      <c r="F85" s="13">
        <f>IF(OR($A85="",$E85="",$D85=""),"",IFERROR(($E85-$D85)/$D85,""))</f>
        <v/>
      </c>
      <c r="G85" s="13">
        <f>IF($F85="","",ABS($F85))</f>
        <v/>
      </c>
      <c r="H85" s="10">
        <f>IF($E85="","",COUNT($E$6:$E85))</f>
        <v/>
      </c>
      <c r="I85" s="10">
        <f>IF($A85="","",MONTH($A85))</f>
        <v/>
      </c>
      <c r="J85" s="12">
        <f>IF($A85="","",IF(Seasonal!$J$13=0,"",ROUND(Seasonal!$J$13+Seasonal!$J$12*$A85,0)))</f>
        <v/>
      </c>
      <c r="K85" s="11">
        <f>IF($I85="","",IFERROR(INDEX(Seasonal!$F$6:$F$17,MATCH($I85,Seasonal!$A$6:$A$17,0)),1))</f>
        <v/>
      </c>
      <c r="L85" s="12">
        <f>IF(OR($J85="",$K85=""),"",ROUND($J85*$K85,0))</f>
        <v/>
      </c>
      <c r="M85" s="13">
        <f>IF(OR($E85="",$L85=""),"",IFERROR(($E85-$L85)/$L85,""))</f>
        <v/>
      </c>
      <c r="N85" s="13">
        <f>IF($M85="","",ABS($M85))</f>
        <v/>
      </c>
    </row>
    <row r="86">
      <c r="A86" s="8" t="n"/>
      <c r="B86" s="9" t="n"/>
      <c r="C86" s="19" t="n"/>
      <c r="D86" s="16">
        <f>IF(OR($A86="",$B86="",$C86=""),"",ROUND($B86*$C86,0))</f>
        <v/>
      </c>
      <c r="E86" s="9" t="n"/>
      <c r="F86" s="13">
        <f>IF(OR($A86="",$E86="",$D86=""),"",IFERROR(($E86-$D86)/$D86,""))</f>
        <v/>
      </c>
      <c r="G86" s="13">
        <f>IF($F86="","",ABS($F86))</f>
        <v/>
      </c>
      <c r="H86" s="10">
        <f>IF($E86="","",COUNT($E$6:$E86))</f>
        <v/>
      </c>
      <c r="I86" s="10">
        <f>IF($A86="","",MONTH($A86))</f>
        <v/>
      </c>
      <c r="J86" s="12">
        <f>IF($A86="","",IF(Seasonal!$J$13=0,"",ROUND(Seasonal!$J$13+Seasonal!$J$12*$A86,0)))</f>
        <v/>
      </c>
      <c r="K86" s="11">
        <f>IF($I86="","",IFERROR(INDEX(Seasonal!$F$6:$F$17,MATCH($I86,Seasonal!$A$6:$A$17,0)),1))</f>
        <v/>
      </c>
      <c r="L86" s="12">
        <f>IF(OR($J86="",$K86=""),"",ROUND($J86*$K86,0))</f>
        <v/>
      </c>
      <c r="M86" s="13">
        <f>IF(OR($E86="",$L86=""),"",IFERROR(($E86-$L86)/$L86,""))</f>
        <v/>
      </c>
      <c r="N86" s="13">
        <f>IF($M86="","",ABS($M86))</f>
        <v/>
      </c>
    </row>
    <row r="87">
      <c r="A87" s="8" t="n"/>
      <c r="B87" s="9" t="n"/>
      <c r="C87" s="19" t="n"/>
      <c r="D87" s="16">
        <f>IF(OR($A87="",$B87="",$C87=""),"",ROUND($B87*$C87,0))</f>
        <v/>
      </c>
      <c r="E87" s="9" t="n"/>
      <c r="F87" s="13">
        <f>IF(OR($A87="",$E87="",$D87=""),"",IFERROR(($E87-$D87)/$D87,""))</f>
        <v/>
      </c>
      <c r="G87" s="13">
        <f>IF($F87="","",ABS($F87))</f>
        <v/>
      </c>
      <c r="H87" s="10">
        <f>IF($E87="","",COUNT($E$6:$E87))</f>
        <v/>
      </c>
      <c r="I87" s="10">
        <f>IF($A87="","",MONTH($A87))</f>
        <v/>
      </c>
      <c r="J87" s="12">
        <f>IF($A87="","",IF(Seasonal!$J$13=0,"",ROUND(Seasonal!$J$13+Seasonal!$J$12*$A87,0)))</f>
        <v/>
      </c>
      <c r="K87" s="11">
        <f>IF($I87="","",IFERROR(INDEX(Seasonal!$F$6:$F$17,MATCH($I87,Seasonal!$A$6:$A$17,0)),1))</f>
        <v/>
      </c>
      <c r="L87" s="12">
        <f>IF(OR($J87="",$K87=""),"",ROUND($J87*$K87,0))</f>
        <v/>
      </c>
      <c r="M87" s="13">
        <f>IF(OR($E87="",$L87=""),"",IFERROR(($E87-$L87)/$L87,""))</f>
        <v/>
      </c>
      <c r="N87" s="13">
        <f>IF($M87="","",ABS($M87))</f>
        <v/>
      </c>
    </row>
    <row r="88">
      <c r="A88" s="8" t="n"/>
      <c r="B88" s="9" t="n"/>
      <c r="C88" s="19" t="n"/>
      <c r="D88" s="16">
        <f>IF(OR($A88="",$B88="",$C88=""),"",ROUND($B88*$C88,0))</f>
        <v/>
      </c>
      <c r="E88" s="9" t="n"/>
      <c r="F88" s="13">
        <f>IF(OR($A88="",$E88="",$D88=""),"",IFERROR(($E88-$D88)/$D88,""))</f>
        <v/>
      </c>
      <c r="G88" s="13">
        <f>IF($F88="","",ABS($F88))</f>
        <v/>
      </c>
      <c r="H88" s="10">
        <f>IF($E88="","",COUNT($E$6:$E88))</f>
        <v/>
      </c>
      <c r="I88" s="10">
        <f>IF($A88="","",MONTH($A88))</f>
        <v/>
      </c>
      <c r="J88" s="12">
        <f>IF($A88="","",IF(Seasonal!$J$13=0,"",ROUND(Seasonal!$J$13+Seasonal!$J$12*$A88,0)))</f>
        <v/>
      </c>
      <c r="K88" s="11">
        <f>IF($I88="","",IFERROR(INDEX(Seasonal!$F$6:$F$17,MATCH($I88,Seasonal!$A$6:$A$17,0)),1))</f>
        <v/>
      </c>
      <c r="L88" s="12">
        <f>IF(OR($J88="",$K88=""),"",ROUND($J88*$K88,0))</f>
        <v/>
      </c>
      <c r="M88" s="13">
        <f>IF(OR($E88="",$L88=""),"",IFERROR(($E88-$L88)/$L88,""))</f>
        <v/>
      </c>
      <c r="N88" s="13">
        <f>IF($M88="","",ABS($M88))</f>
        <v/>
      </c>
    </row>
    <row r="89">
      <c r="A89" s="8" t="n"/>
      <c r="B89" s="9" t="n"/>
      <c r="C89" s="19" t="n"/>
      <c r="D89" s="16">
        <f>IF(OR($A89="",$B89="",$C89=""),"",ROUND($B89*$C89,0))</f>
        <v/>
      </c>
      <c r="E89" s="9" t="n"/>
      <c r="F89" s="13">
        <f>IF(OR($A89="",$E89="",$D89=""),"",IFERROR(($E89-$D89)/$D89,""))</f>
        <v/>
      </c>
      <c r="G89" s="13">
        <f>IF($F89="","",ABS($F89))</f>
        <v/>
      </c>
      <c r="H89" s="10">
        <f>IF($E89="","",COUNT($E$6:$E89))</f>
        <v/>
      </c>
      <c r="I89" s="10">
        <f>IF($A89="","",MONTH($A89))</f>
        <v/>
      </c>
      <c r="J89" s="12">
        <f>IF($A89="","",IF(Seasonal!$J$13=0,"",ROUND(Seasonal!$J$13+Seasonal!$J$12*$A89,0)))</f>
        <v/>
      </c>
      <c r="K89" s="11">
        <f>IF($I89="","",IFERROR(INDEX(Seasonal!$F$6:$F$17,MATCH($I89,Seasonal!$A$6:$A$17,0)),1))</f>
        <v/>
      </c>
      <c r="L89" s="12">
        <f>IF(OR($J89="",$K89=""),"",ROUND($J89*$K89,0))</f>
        <v/>
      </c>
      <c r="M89" s="13">
        <f>IF(OR($E89="",$L89=""),"",IFERROR(($E89-$L89)/$L89,""))</f>
        <v/>
      </c>
      <c r="N89" s="13">
        <f>IF($M89="","",ABS($M89))</f>
        <v/>
      </c>
    </row>
    <row r="90">
      <c r="A90" s="8" t="n"/>
      <c r="B90" s="9" t="n"/>
      <c r="C90" s="19" t="n"/>
      <c r="D90" s="16">
        <f>IF(OR($A90="",$B90="",$C90=""),"",ROUND($B90*$C90,0))</f>
        <v/>
      </c>
      <c r="E90" s="9" t="n"/>
      <c r="F90" s="13">
        <f>IF(OR($A90="",$E90="",$D90=""),"",IFERROR(($E90-$D90)/$D90,""))</f>
        <v/>
      </c>
      <c r="G90" s="13">
        <f>IF($F90="","",ABS($F90))</f>
        <v/>
      </c>
      <c r="H90" s="10">
        <f>IF($E90="","",COUNT($E$6:$E90))</f>
        <v/>
      </c>
      <c r="I90" s="10">
        <f>IF($A90="","",MONTH($A90))</f>
        <v/>
      </c>
      <c r="J90" s="12">
        <f>IF($A90="","",IF(Seasonal!$J$13=0,"",ROUND(Seasonal!$J$13+Seasonal!$J$12*$A90,0)))</f>
        <v/>
      </c>
      <c r="K90" s="11">
        <f>IF($I90="","",IFERROR(INDEX(Seasonal!$F$6:$F$17,MATCH($I90,Seasonal!$A$6:$A$17,0)),1))</f>
        <v/>
      </c>
      <c r="L90" s="12">
        <f>IF(OR($J90="",$K90=""),"",ROUND($J90*$K90,0))</f>
        <v/>
      </c>
      <c r="M90" s="13">
        <f>IF(OR($E90="",$L90=""),"",IFERROR(($E90-$L90)/$L90,""))</f>
        <v/>
      </c>
      <c r="N90" s="13">
        <f>IF($M90="","",ABS($M90))</f>
        <v/>
      </c>
    </row>
    <row r="91">
      <c r="A91" s="8" t="n"/>
      <c r="B91" s="9" t="n"/>
      <c r="C91" s="19" t="n"/>
      <c r="D91" s="16">
        <f>IF(OR($A91="",$B91="",$C91=""),"",ROUND($B91*$C91,0))</f>
        <v/>
      </c>
      <c r="E91" s="9" t="n"/>
      <c r="F91" s="13">
        <f>IF(OR($A91="",$E91="",$D91=""),"",IFERROR(($E91-$D91)/$D91,""))</f>
        <v/>
      </c>
      <c r="G91" s="13">
        <f>IF($F91="","",ABS($F91))</f>
        <v/>
      </c>
      <c r="H91" s="10">
        <f>IF($E91="","",COUNT($E$6:$E91))</f>
        <v/>
      </c>
      <c r="I91" s="10">
        <f>IF($A91="","",MONTH($A91))</f>
        <v/>
      </c>
      <c r="J91" s="12">
        <f>IF($A91="","",IF(Seasonal!$J$13=0,"",ROUND(Seasonal!$J$13+Seasonal!$J$12*$A91,0)))</f>
        <v/>
      </c>
      <c r="K91" s="11">
        <f>IF($I91="","",IFERROR(INDEX(Seasonal!$F$6:$F$17,MATCH($I91,Seasonal!$A$6:$A$17,0)),1))</f>
        <v/>
      </c>
      <c r="L91" s="12">
        <f>IF(OR($J91="",$K91=""),"",ROUND($J91*$K91,0))</f>
        <v/>
      </c>
      <c r="M91" s="13">
        <f>IF(OR($E91="",$L91=""),"",IFERROR(($E91-$L91)/$L91,""))</f>
        <v/>
      </c>
      <c r="N91" s="13">
        <f>IF($M91="","",ABS($M91))</f>
        <v/>
      </c>
    </row>
    <row r="92">
      <c r="A92" s="8" t="n"/>
      <c r="B92" s="9" t="n"/>
      <c r="C92" s="19" t="n"/>
      <c r="D92" s="16">
        <f>IF(OR($A92="",$B92="",$C92=""),"",ROUND($B92*$C92,0))</f>
        <v/>
      </c>
      <c r="E92" s="9" t="n"/>
      <c r="F92" s="13">
        <f>IF(OR($A92="",$E92="",$D92=""),"",IFERROR(($E92-$D92)/$D92,""))</f>
        <v/>
      </c>
      <c r="G92" s="13">
        <f>IF($F92="","",ABS($F92))</f>
        <v/>
      </c>
      <c r="H92" s="10">
        <f>IF($E92="","",COUNT($E$6:$E92))</f>
        <v/>
      </c>
      <c r="I92" s="10">
        <f>IF($A92="","",MONTH($A92))</f>
        <v/>
      </c>
      <c r="J92" s="12">
        <f>IF($A92="","",IF(Seasonal!$J$13=0,"",ROUND(Seasonal!$J$13+Seasonal!$J$12*$A92,0)))</f>
        <v/>
      </c>
      <c r="K92" s="11">
        <f>IF($I92="","",IFERROR(INDEX(Seasonal!$F$6:$F$17,MATCH($I92,Seasonal!$A$6:$A$17,0)),1))</f>
        <v/>
      </c>
      <c r="L92" s="12">
        <f>IF(OR($J92="",$K92=""),"",ROUND($J92*$K92,0))</f>
        <v/>
      </c>
      <c r="M92" s="13">
        <f>IF(OR($E92="",$L92=""),"",IFERROR(($E92-$L92)/$L92,""))</f>
        <v/>
      </c>
      <c r="N92" s="13">
        <f>IF($M92="","",ABS($M92))</f>
        <v/>
      </c>
    </row>
    <row r="93">
      <c r="A93" s="8" t="n"/>
      <c r="B93" s="9" t="n"/>
      <c r="C93" s="19" t="n"/>
      <c r="D93" s="16">
        <f>IF(OR($A93="",$B93="",$C93=""),"",ROUND($B93*$C93,0))</f>
        <v/>
      </c>
      <c r="E93" s="9" t="n"/>
      <c r="F93" s="13">
        <f>IF(OR($A93="",$E93="",$D93=""),"",IFERROR(($E93-$D93)/$D93,""))</f>
        <v/>
      </c>
      <c r="G93" s="13">
        <f>IF($F93="","",ABS($F93))</f>
        <v/>
      </c>
      <c r="H93" s="10">
        <f>IF($E93="","",COUNT($E$6:$E93))</f>
        <v/>
      </c>
      <c r="I93" s="10">
        <f>IF($A93="","",MONTH($A93))</f>
        <v/>
      </c>
      <c r="J93" s="12">
        <f>IF($A93="","",IF(Seasonal!$J$13=0,"",ROUND(Seasonal!$J$13+Seasonal!$J$12*$A93,0)))</f>
        <v/>
      </c>
      <c r="K93" s="11">
        <f>IF($I93="","",IFERROR(INDEX(Seasonal!$F$6:$F$17,MATCH($I93,Seasonal!$A$6:$A$17,0)),1))</f>
        <v/>
      </c>
      <c r="L93" s="12">
        <f>IF(OR($J93="",$K93=""),"",ROUND($J93*$K93,0))</f>
        <v/>
      </c>
      <c r="M93" s="13">
        <f>IF(OR($E93="",$L93=""),"",IFERROR(($E93-$L93)/$L93,""))</f>
        <v/>
      </c>
      <c r="N93" s="13">
        <f>IF($M93="","",ABS($M93))</f>
        <v/>
      </c>
    </row>
    <row r="94">
      <c r="A94" s="8" t="n"/>
      <c r="B94" s="9" t="n"/>
      <c r="C94" s="19" t="n"/>
      <c r="D94" s="16">
        <f>IF(OR($A94="",$B94="",$C94=""),"",ROUND($B94*$C94,0))</f>
        <v/>
      </c>
      <c r="E94" s="9" t="n"/>
      <c r="F94" s="13">
        <f>IF(OR($A94="",$E94="",$D94=""),"",IFERROR(($E94-$D94)/$D94,""))</f>
        <v/>
      </c>
      <c r="G94" s="13">
        <f>IF($F94="","",ABS($F94))</f>
        <v/>
      </c>
      <c r="H94" s="10">
        <f>IF($E94="","",COUNT($E$6:$E94))</f>
        <v/>
      </c>
      <c r="I94" s="10">
        <f>IF($A94="","",MONTH($A94))</f>
        <v/>
      </c>
      <c r="J94" s="12">
        <f>IF($A94="","",IF(Seasonal!$J$13=0,"",ROUND(Seasonal!$J$13+Seasonal!$J$12*$A94,0)))</f>
        <v/>
      </c>
      <c r="K94" s="11">
        <f>IF($I94="","",IFERROR(INDEX(Seasonal!$F$6:$F$17,MATCH($I94,Seasonal!$A$6:$A$17,0)),1))</f>
        <v/>
      </c>
      <c r="L94" s="12">
        <f>IF(OR($J94="",$K94=""),"",ROUND($J94*$K94,0))</f>
        <v/>
      </c>
      <c r="M94" s="13">
        <f>IF(OR($E94="",$L94=""),"",IFERROR(($E94-$L94)/$L94,""))</f>
        <v/>
      </c>
      <c r="N94" s="13">
        <f>IF($M94="","",ABS($M94))</f>
        <v/>
      </c>
    </row>
    <row r="95">
      <c r="A95" s="8" t="n"/>
      <c r="B95" s="9" t="n"/>
      <c r="C95" s="19" t="n"/>
      <c r="D95" s="16">
        <f>IF(OR($A95="",$B95="",$C95=""),"",ROUND($B95*$C95,0))</f>
        <v/>
      </c>
      <c r="E95" s="9" t="n"/>
      <c r="F95" s="13">
        <f>IF(OR($A95="",$E95="",$D95=""),"",IFERROR(($E95-$D95)/$D95,""))</f>
        <v/>
      </c>
      <c r="G95" s="13">
        <f>IF($F95="","",ABS($F95))</f>
        <v/>
      </c>
      <c r="H95" s="10">
        <f>IF($E95="","",COUNT($E$6:$E95))</f>
        <v/>
      </c>
      <c r="I95" s="10">
        <f>IF($A95="","",MONTH($A95))</f>
        <v/>
      </c>
      <c r="J95" s="12">
        <f>IF($A95="","",IF(Seasonal!$J$13=0,"",ROUND(Seasonal!$J$13+Seasonal!$J$12*$A95,0)))</f>
        <v/>
      </c>
      <c r="K95" s="11">
        <f>IF($I95="","",IFERROR(INDEX(Seasonal!$F$6:$F$17,MATCH($I95,Seasonal!$A$6:$A$17,0)),1))</f>
        <v/>
      </c>
      <c r="L95" s="12">
        <f>IF(OR($J95="",$K95=""),"",ROUND($J95*$K95,0))</f>
        <v/>
      </c>
      <c r="M95" s="13">
        <f>IF(OR($E95="",$L95=""),"",IFERROR(($E95-$L95)/$L95,""))</f>
        <v/>
      </c>
      <c r="N95" s="13">
        <f>IF($M95="","",ABS($M95))</f>
        <v/>
      </c>
    </row>
    <row r="96">
      <c r="A96" s="8" t="n"/>
      <c r="B96" s="9" t="n"/>
      <c r="C96" s="19" t="n"/>
      <c r="D96" s="16">
        <f>IF(OR($A96="",$B96="",$C96=""),"",ROUND($B96*$C96,0))</f>
        <v/>
      </c>
      <c r="E96" s="9" t="n"/>
      <c r="F96" s="13">
        <f>IF(OR($A96="",$E96="",$D96=""),"",IFERROR(($E96-$D96)/$D96,""))</f>
        <v/>
      </c>
      <c r="G96" s="13">
        <f>IF($F96="","",ABS($F96))</f>
        <v/>
      </c>
      <c r="H96" s="10">
        <f>IF($E96="","",COUNT($E$6:$E96))</f>
        <v/>
      </c>
      <c r="I96" s="10">
        <f>IF($A96="","",MONTH($A96))</f>
        <v/>
      </c>
      <c r="J96" s="12">
        <f>IF($A96="","",IF(Seasonal!$J$13=0,"",ROUND(Seasonal!$J$13+Seasonal!$J$12*$A96,0)))</f>
        <v/>
      </c>
      <c r="K96" s="11">
        <f>IF($I96="","",IFERROR(INDEX(Seasonal!$F$6:$F$17,MATCH($I96,Seasonal!$A$6:$A$17,0)),1))</f>
        <v/>
      </c>
      <c r="L96" s="12">
        <f>IF(OR($J96="",$K96=""),"",ROUND($J96*$K96,0))</f>
        <v/>
      </c>
      <c r="M96" s="13">
        <f>IF(OR($E96="",$L96=""),"",IFERROR(($E96-$L96)/$L96,""))</f>
        <v/>
      </c>
      <c r="N96" s="13">
        <f>IF($M96="","",ABS($M96))</f>
        <v/>
      </c>
    </row>
    <row r="97">
      <c r="A97" s="8" t="n"/>
      <c r="B97" s="9" t="n"/>
      <c r="C97" s="19" t="n"/>
      <c r="D97" s="16">
        <f>IF(OR($A97="",$B97="",$C97=""),"",ROUND($B97*$C97,0))</f>
        <v/>
      </c>
      <c r="E97" s="9" t="n"/>
      <c r="F97" s="13">
        <f>IF(OR($A97="",$E97="",$D97=""),"",IFERROR(($E97-$D97)/$D97,""))</f>
        <v/>
      </c>
      <c r="G97" s="13">
        <f>IF($F97="","",ABS($F97))</f>
        <v/>
      </c>
      <c r="H97" s="10">
        <f>IF($E97="","",COUNT($E$6:$E97))</f>
        <v/>
      </c>
      <c r="I97" s="10">
        <f>IF($A97="","",MONTH($A97))</f>
        <v/>
      </c>
      <c r="J97" s="12">
        <f>IF($A97="","",IF(Seasonal!$J$13=0,"",ROUND(Seasonal!$J$13+Seasonal!$J$12*$A97,0)))</f>
        <v/>
      </c>
      <c r="K97" s="11">
        <f>IF($I97="","",IFERROR(INDEX(Seasonal!$F$6:$F$17,MATCH($I97,Seasonal!$A$6:$A$17,0)),1))</f>
        <v/>
      </c>
      <c r="L97" s="12">
        <f>IF(OR($J97="",$K97=""),"",ROUND($J97*$K97,0))</f>
        <v/>
      </c>
      <c r="M97" s="13">
        <f>IF(OR($E97="",$L97=""),"",IFERROR(($E97-$L97)/$L97,""))</f>
        <v/>
      </c>
      <c r="N97" s="13">
        <f>IF($M97="","",ABS($M97))</f>
        <v/>
      </c>
    </row>
    <row r="98">
      <c r="A98" s="8" t="n"/>
      <c r="B98" s="9" t="n"/>
      <c r="C98" s="19" t="n"/>
      <c r="D98" s="16">
        <f>IF(OR($A98="",$B98="",$C98=""),"",ROUND($B98*$C98,0))</f>
        <v/>
      </c>
      <c r="E98" s="9" t="n"/>
      <c r="F98" s="13">
        <f>IF(OR($A98="",$E98="",$D98=""),"",IFERROR(($E98-$D98)/$D98,""))</f>
        <v/>
      </c>
      <c r="G98" s="13">
        <f>IF($F98="","",ABS($F98))</f>
        <v/>
      </c>
      <c r="H98" s="10">
        <f>IF($E98="","",COUNT($E$6:$E98))</f>
        <v/>
      </c>
      <c r="I98" s="10">
        <f>IF($A98="","",MONTH($A98))</f>
        <v/>
      </c>
      <c r="J98" s="12">
        <f>IF($A98="","",IF(Seasonal!$J$13=0,"",ROUND(Seasonal!$J$13+Seasonal!$J$12*$A98,0)))</f>
        <v/>
      </c>
      <c r="K98" s="11">
        <f>IF($I98="","",IFERROR(INDEX(Seasonal!$F$6:$F$17,MATCH($I98,Seasonal!$A$6:$A$17,0)),1))</f>
        <v/>
      </c>
      <c r="L98" s="12">
        <f>IF(OR($J98="",$K98=""),"",ROUND($J98*$K98,0))</f>
        <v/>
      </c>
      <c r="M98" s="13">
        <f>IF(OR($E98="",$L98=""),"",IFERROR(($E98-$L98)/$L98,""))</f>
        <v/>
      </c>
      <c r="N98" s="13">
        <f>IF($M98="","",ABS($M98))</f>
        <v/>
      </c>
    </row>
    <row r="99">
      <c r="A99" s="8" t="n"/>
      <c r="B99" s="9" t="n"/>
      <c r="C99" s="19" t="n"/>
      <c r="D99" s="16">
        <f>IF(OR($A99="",$B99="",$C99=""),"",ROUND($B99*$C99,0))</f>
        <v/>
      </c>
      <c r="E99" s="9" t="n"/>
      <c r="F99" s="13">
        <f>IF(OR($A99="",$E99="",$D99=""),"",IFERROR(($E99-$D99)/$D99,""))</f>
        <v/>
      </c>
      <c r="G99" s="13">
        <f>IF($F99="","",ABS($F99))</f>
        <v/>
      </c>
      <c r="H99" s="10">
        <f>IF($E99="","",COUNT($E$6:$E99))</f>
        <v/>
      </c>
      <c r="I99" s="10">
        <f>IF($A99="","",MONTH($A99))</f>
        <v/>
      </c>
      <c r="J99" s="12">
        <f>IF($A99="","",IF(Seasonal!$J$13=0,"",ROUND(Seasonal!$J$13+Seasonal!$J$12*$A99,0)))</f>
        <v/>
      </c>
      <c r="K99" s="11">
        <f>IF($I99="","",IFERROR(INDEX(Seasonal!$F$6:$F$17,MATCH($I99,Seasonal!$A$6:$A$17,0)),1))</f>
        <v/>
      </c>
      <c r="L99" s="12">
        <f>IF(OR($J99="",$K99=""),"",ROUND($J99*$K99,0))</f>
        <v/>
      </c>
      <c r="M99" s="13">
        <f>IF(OR($E99="",$L99=""),"",IFERROR(($E99-$L99)/$L99,""))</f>
        <v/>
      </c>
      <c r="N99" s="13">
        <f>IF($M99="","",ABS($M99))</f>
        <v/>
      </c>
    </row>
    <row r="100">
      <c r="A100" s="8" t="n"/>
      <c r="B100" s="9" t="n"/>
      <c r="C100" s="19" t="n"/>
      <c r="D100" s="16">
        <f>IF(OR($A100="",$B100="",$C100=""),"",ROUND($B100*$C100,0))</f>
        <v/>
      </c>
      <c r="E100" s="9" t="n"/>
      <c r="F100" s="13">
        <f>IF(OR($A100="",$E100="",$D100=""),"",IFERROR(($E100-$D100)/$D100,""))</f>
        <v/>
      </c>
      <c r="G100" s="13">
        <f>IF($F100="","",ABS($F100))</f>
        <v/>
      </c>
      <c r="H100" s="10">
        <f>IF($E100="","",COUNT($E$6:$E100))</f>
        <v/>
      </c>
      <c r="I100" s="10">
        <f>IF($A100="","",MONTH($A100))</f>
        <v/>
      </c>
      <c r="J100" s="12">
        <f>IF($A100="","",IF(Seasonal!$J$13=0,"",ROUND(Seasonal!$J$13+Seasonal!$J$12*$A100,0)))</f>
        <v/>
      </c>
      <c r="K100" s="11">
        <f>IF($I100="","",IFERROR(INDEX(Seasonal!$F$6:$F$17,MATCH($I100,Seasonal!$A$6:$A$17,0)),1))</f>
        <v/>
      </c>
      <c r="L100" s="12">
        <f>IF(OR($J100="",$K100=""),"",ROUND($J100*$K100,0))</f>
        <v/>
      </c>
      <c r="M100" s="13">
        <f>IF(OR($E100="",$L100=""),"",IFERROR(($E100-$L100)/$L100,""))</f>
        <v/>
      </c>
      <c r="N100" s="13">
        <f>IF($M100="","",ABS($M100))</f>
        <v/>
      </c>
    </row>
    <row r="101">
      <c r="A101" s="8" t="n"/>
      <c r="B101" s="9" t="n"/>
      <c r="C101" s="19" t="n"/>
      <c r="D101" s="16">
        <f>IF(OR($A101="",$B101="",$C101=""),"",ROUND($B101*$C101,0))</f>
        <v/>
      </c>
      <c r="E101" s="9" t="n"/>
      <c r="F101" s="13">
        <f>IF(OR($A101="",$E101="",$D101=""),"",IFERROR(($E101-$D101)/$D101,""))</f>
        <v/>
      </c>
      <c r="G101" s="13">
        <f>IF($F101="","",ABS($F101))</f>
        <v/>
      </c>
      <c r="H101" s="10">
        <f>IF($E101="","",COUNT($E$6:$E101))</f>
        <v/>
      </c>
      <c r="I101" s="10">
        <f>IF($A101="","",MONTH($A101))</f>
        <v/>
      </c>
      <c r="J101" s="12">
        <f>IF($A101="","",IF(Seasonal!$J$13=0,"",ROUND(Seasonal!$J$13+Seasonal!$J$12*$A101,0)))</f>
        <v/>
      </c>
      <c r="K101" s="11">
        <f>IF($I101="","",IFERROR(INDEX(Seasonal!$F$6:$F$17,MATCH($I101,Seasonal!$A$6:$A$17,0)),1))</f>
        <v/>
      </c>
      <c r="L101" s="12">
        <f>IF(OR($J101="",$K101=""),"",ROUND($J101*$K101,0))</f>
        <v/>
      </c>
      <c r="M101" s="13">
        <f>IF(OR($E101="",$L101=""),"",IFERROR(($E101-$L101)/$L101,""))</f>
        <v/>
      </c>
      <c r="N101" s="13">
        <f>IF($M101="","",ABS($M101))</f>
        <v/>
      </c>
    </row>
    <row r="102">
      <c r="A102" s="8" t="n"/>
      <c r="B102" s="9" t="n"/>
      <c r="C102" s="19" t="n"/>
      <c r="D102" s="16">
        <f>IF(OR($A102="",$B102="",$C102=""),"",ROUND($B102*$C102,0))</f>
        <v/>
      </c>
      <c r="E102" s="9" t="n"/>
      <c r="F102" s="13">
        <f>IF(OR($A102="",$E102="",$D102=""),"",IFERROR(($E102-$D102)/$D102,""))</f>
        <v/>
      </c>
      <c r="G102" s="13">
        <f>IF($F102="","",ABS($F102))</f>
        <v/>
      </c>
      <c r="H102" s="10">
        <f>IF($E102="","",COUNT($E$6:$E102))</f>
        <v/>
      </c>
      <c r="I102" s="10">
        <f>IF($A102="","",MONTH($A102))</f>
        <v/>
      </c>
      <c r="J102" s="12">
        <f>IF($A102="","",IF(Seasonal!$J$13=0,"",ROUND(Seasonal!$J$13+Seasonal!$J$12*$A102,0)))</f>
        <v/>
      </c>
      <c r="K102" s="11">
        <f>IF($I102="","",IFERROR(INDEX(Seasonal!$F$6:$F$17,MATCH($I102,Seasonal!$A$6:$A$17,0)),1))</f>
        <v/>
      </c>
      <c r="L102" s="12">
        <f>IF(OR($J102="",$K102=""),"",ROUND($J102*$K102,0))</f>
        <v/>
      </c>
      <c r="M102" s="13">
        <f>IF(OR($E102="",$L102=""),"",IFERROR(($E102-$L102)/$L102,""))</f>
        <v/>
      </c>
      <c r="N102" s="13">
        <f>IF($M102="","",ABS($M102))</f>
        <v/>
      </c>
    </row>
    <row r="103">
      <c r="A103" s="8" t="n"/>
      <c r="B103" s="9" t="n"/>
      <c r="C103" s="19" t="n"/>
      <c r="D103" s="16">
        <f>IF(OR($A103="",$B103="",$C103=""),"",ROUND($B103*$C103,0))</f>
        <v/>
      </c>
      <c r="E103" s="9" t="n"/>
      <c r="F103" s="13">
        <f>IF(OR($A103="",$E103="",$D103=""),"",IFERROR(($E103-$D103)/$D103,""))</f>
        <v/>
      </c>
      <c r="G103" s="13">
        <f>IF($F103="","",ABS($F103))</f>
        <v/>
      </c>
      <c r="H103" s="10">
        <f>IF($E103="","",COUNT($E$6:$E103))</f>
        <v/>
      </c>
      <c r="I103" s="10">
        <f>IF($A103="","",MONTH($A103))</f>
        <v/>
      </c>
      <c r="J103" s="12">
        <f>IF($A103="","",IF(Seasonal!$J$13=0,"",ROUND(Seasonal!$J$13+Seasonal!$J$12*$A103,0)))</f>
        <v/>
      </c>
      <c r="K103" s="11">
        <f>IF($I103="","",IFERROR(INDEX(Seasonal!$F$6:$F$17,MATCH($I103,Seasonal!$A$6:$A$17,0)),1))</f>
        <v/>
      </c>
      <c r="L103" s="12">
        <f>IF(OR($J103="",$K103=""),"",ROUND($J103*$K103,0))</f>
        <v/>
      </c>
      <c r="M103" s="13">
        <f>IF(OR($E103="",$L103=""),"",IFERROR(($E103-$L103)/$L103,""))</f>
        <v/>
      </c>
      <c r="N103" s="13">
        <f>IF($M103="","",ABS($M103))</f>
        <v/>
      </c>
    </row>
    <row r="104">
      <c r="A104" s="8" t="n"/>
      <c r="B104" s="9" t="n"/>
      <c r="C104" s="19" t="n"/>
      <c r="D104" s="16">
        <f>IF(OR($A104="",$B104="",$C104=""),"",ROUND($B104*$C104,0))</f>
        <v/>
      </c>
      <c r="E104" s="9" t="n"/>
      <c r="F104" s="13">
        <f>IF(OR($A104="",$E104="",$D104=""),"",IFERROR(($E104-$D104)/$D104,""))</f>
        <v/>
      </c>
      <c r="G104" s="13">
        <f>IF($F104="","",ABS($F104))</f>
        <v/>
      </c>
      <c r="H104" s="10">
        <f>IF($E104="","",COUNT($E$6:$E104))</f>
        <v/>
      </c>
      <c r="I104" s="10">
        <f>IF($A104="","",MONTH($A104))</f>
        <v/>
      </c>
      <c r="J104" s="12">
        <f>IF($A104="","",IF(Seasonal!$J$13=0,"",ROUND(Seasonal!$J$13+Seasonal!$J$12*$A104,0)))</f>
        <v/>
      </c>
      <c r="K104" s="11">
        <f>IF($I104="","",IFERROR(INDEX(Seasonal!$F$6:$F$17,MATCH($I104,Seasonal!$A$6:$A$17,0)),1))</f>
        <v/>
      </c>
      <c r="L104" s="12">
        <f>IF(OR($J104="",$K104=""),"",ROUND($J104*$K104,0))</f>
        <v/>
      </c>
      <c r="M104" s="13">
        <f>IF(OR($E104="",$L104=""),"",IFERROR(($E104-$L104)/$L104,""))</f>
        <v/>
      </c>
      <c r="N104" s="13">
        <f>IF($M104="","",ABS($M104))</f>
        <v/>
      </c>
    </row>
    <row r="105">
      <c r="A105" s="8" t="n"/>
      <c r="B105" s="9" t="n"/>
      <c r="C105" s="19" t="n"/>
      <c r="D105" s="16">
        <f>IF(OR($A105="",$B105="",$C105=""),"",ROUND($B105*$C105,0))</f>
        <v/>
      </c>
      <c r="E105" s="9" t="n"/>
      <c r="F105" s="13">
        <f>IF(OR($A105="",$E105="",$D105=""),"",IFERROR(($E105-$D105)/$D105,""))</f>
        <v/>
      </c>
      <c r="G105" s="13">
        <f>IF($F105="","",ABS($F105))</f>
        <v/>
      </c>
      <c r="H105" s="10">
        <f>IF($E105="","",COUNT($E$6:$E105))</f>
        <v/>
      </c>
      <c r="I105" s="10">
        <f>IF($A105="","",MONTH($A105))</f>
        <v/>
      </c>
      <c r="J105" s="12">
        <f>IF($A105="","",IF(Seasonal!$J$13=0,"",ROUND(Seasonal!$J$13+Seasonal!$J$12*$A105,0)))</f>
        <v/>
      </c>
      <c r="K105" s="11">
        <f>IF($I105="","",IFERROR(INDEX(Seasonal!$F$6:$F$17,MATCH($I105,Seasonal!$A$6:$A$17,0)),1))</f>
        <v/>
      </c>
      <c r="L105" s="12">
        <f>IF(OR($J105="",$K105=""),"",ROUND($J105*$K105,0))</f>
        <v/>
      </c>
      <c r="M105" s="13">
        <f>IF(OR($E105="",$L105=""),"",IFERROR(($E105-$L105)/$L105,""))</f>
        <v/>
      </c>
      <c r="N105" s="13">
        <f>IF($M105="","",ABS($M105))</f>
        <v/>
      </c>
    </row>
    <row r="106">
      <c r="A106" s="8" t="n"/>
      <c r="B106" s="9" t="n"/>
      <c r="C106" s="19" t="n"/>
      <c r="D106" s="16">
        <f>IF(OR($A106="",$B106="",$C106=""),"",ROUND($B106*$C106,0))</f>
        <v/>
      </c>
      <c r="E106" s="9" t="n"/>
      <c r="F106" s="13">
        <f>IF(OR($A106="",$E106="",$D106=""),"",IFERROR(($E106-$D106)/$D106,""))</f>
        <v/>
      </c>
      <c r="G106" s="13">
        <f>IF($F106="","",ABS($F106))</f>
        <v/>
      </c>
      <c r="H106" s="10">
        <f>IF($E106="","",COUNT($E$6:$E106))</f>
        <v/>
      </c>
      <c r="I106" s="10">
        <f>IF($A106="","",MONTH($A106))</f>
        <v/>
      </c>
      <c r="J106" s="12">
        <f>IF($A106="","",IF(Seasonal!$J$13=0,"",ROUND(Seasonal!$J$13+Seasonal!$J$12*$A106,0)))</f>
        <v/>
      </c>
      <c r="K106" s="11">
        <f>IF($I106="","",IFERROR(INDEX(Seasonal!$F$6:$F$17,MATCH($I106,Seasonal!$A$6:$A$17,0)),1))</f>
        <v/>
      </c>
      <c r="L106" s="12">
        <f>IF(OR($J106="",$K106=""),"",ROUND($J106*$K106,0))</f>
        <v/>
      </c>
      <c r="M106" s="13">
        <f>IF(OR($E106="",$L106=""),"",IFERROR(($E106-$L106)/$L106,""))</f>
        <v/>
      </c>
      <c r="N106" s="13">
        <f>IF($M106="","",ABS($M106))</f>
        <v/>
      </c>
    </row>
    <row r="107">
      <c r="A107" s="8" t="n"/>
      <c r="B107" s="9" t="n"/>
      <c r="C107" s="19" t="n"/>
      <c r="D107" s="16">
        <f>IF(OR($A107="",$B107="",$C107=""),"",ROUND($B107*$C107,0))</f>
        <v/>
      </c>
      <c r="E107" s="9" t="n"/>
      <c r="F107" s="13">
        <f>IF(OR($A107="",$E107="",$D107=""),"",IFERROR(($E107-$D107)/$D107,""))</f>
        <v/>
      </c>
      <c r="G107" s="13">
        <f>IF($F107="","",ABS($F107))</f>
        <v/>
      </c>
      <c r="H107" s="10">
        <f>IF($E107="","",COUNT($E$6:$E107))</f>
        <v/>
      </c>
      <c r="I107" s="10">
        <f>IF($A107="","",MONTH($A107))</f>
        <v/>
      </c>
      <c r="J107" s="12">
        <f>IF($A107="","",IF(Seasonal!$J$13=0,"",ROUND(Seasonal!$J$13+Seasonal!$J$12*$A107,0)))</f>
        <v/>
      </c>
      <c r="K107" s="11">
        <f>IF($I107="","",IFERROR(INDEX(Seasonal!$F$6:$F$17,MATCH($I107,Seasonal!$A$6:$A$17,0)),1))</f>
        <v/>
      </c>
      <c r="L107" s="12">
        <f>IF(OR($J107="",$K107=""),"",ROUND($J107*$K107,0))</f>
        <v/>
      </c>
      <c r="M107" s="13">
        <f>IF(OR($E107="",$L107=""),"",IFERROR(($E107-$L107)/$L107,""))</f>
        <v/>
      </c>
      <c r="N107" s="13">
        <f>IF($M107="","",ABS($M107))</f>
        <v/>
      </c>
    </row>
    <row r="108">
      <c r="A108" s="8" t="n"/>
      <c r="B108" s="9" t="n"/>
      <c r="C108" s="19" t="n"/>
      <c r="D108" s="16">
        <f>IF(OR($A108="",$B108="",$C108=""),"",ROUND($B108*$C108,0))</f>
        <v/>
      </c>
      <c r="E108" s="9" t="n"/>
      <c r="F108" s="13">
        <f>IF(OR($A108="",$E108="",$D108=""),"",IFERROR(($E108-$D108)/$D108,""))</f>
        <v/>
      </c>
      <c r="G108" s="13">
        <f>IF($F108="","",ABS($F108))</f>
        <v/>
      </c>
      <c r="H108" s="10">
        <f>IF($E108="","",COUNT($E$6:$E108))</f>
        <v/>
      </c>
      <c r="I108" s="10">
        <f>IF($A108="","",MONTH($A108))</f>
        <v/>
      </c>
      <c r="J108" s="12">
        <f>IF($A108="","",IF(Seasonal!$J$13=0,"",ROUND(Seasonal!$J$13+Seasonal!$J$12*$A108,0)))</f>
        <v/>
      </c>
      <c r="K108" s="11">
        <f>IF($I108="","",IFERROR(INDEX(Seasonal!$F$6:$F$17,MATCH($I108,Seasonal!$A$6:$A$17,0)),1))</f>
        <v/>
      </c>
      <c r="L108" s="12">
        <f>IF(OR($J108="",$K108=""),"",ROUND($J108*$K108,0))</f>
        <v/>
      </c>
      <c r="M108" s="13">
        <f>IF(OR($E108="",$L108=""),"",IFERROR(($E108-$L108)/$L108,""))</f>
        <v/>
      </c>
      <c r="N108" s="13">
        <f>IF($M108="","",ABS($M108))</f>
        <v/>
      </c>
    </row>
    <row r="109">
      <c r="A109" s="8" t="n"/>
      <c r="B109" s="9" t="n"/>
      <c r="C109" s="19" t="n"/>
      <c r="D109" s="16">
        <f>IF(OR($A109="",$B109="",$C109=""),"",ROUND($B109*$C109,0))</f>
        <v/>
      </c>
      <c r="E109" s="9" t="n"/>
      <c r="F109" s="13">
        <f>IF(OR($A109="",$E109="",$D109=""),"",IFERROR(($E109-$D109)/$D109,""))</f>
        <v/>
      </c>
      <c r="G109" s="13">
        <f>IF($F109="","",ABS($F109))</f>
        <v/>
      </c>
      <c r="H109" s="10">
        <f>IF($E109="","",COUNT($E$6:$E109))</f>
        <v/>
      </c>
      <c r="I109" s="10">
        <f>IF($A109="","",MONTH($A109))</f>
        <v/>
      </c>
      <c r="J109" s="12">
        <f>IF($A109="","",IF(Seasonal!$J$13=0,"",ROUND(Seasonal!$J$13+Seasonal!$J$12*$A109,0)))</f>
        <v/>
      </c>
      <c r="K109" s="11">
        <f>IF($I109="","",IFERROR(INDEX(Seasonal!$F$6:$F$17,MATCH($I109,Seasonal!$A$6:$A$17,0)),1))</f>
        <v/>
      </c>
      <c r="L109" s="12">
        <f>IF(OR($J109="",$K109=""),"",ROUND($J109*$K109,0))</f>
        <v/>
      </c>
      <c r="M109" s="13">
        <f>IF(OR($E109="",$L109=""),"",IFERROR(($E109-$L109)/$L109,""))</f>
        <v/>
      </c>
      <c r="N109" s="13">
        <f>IF($M109="","",ABS($M109))</f>
        <v/>
      </c>
    </row>
    <row r="110">
      <c r="A110" s="8" t="n"/>
      <c r="B110" s="9" t="n"/>
      <c r="C110" s="19" t="n"/>
      <c r="D110" s="16">
        <f>IF(OR($A110="",$B110="",$C110=""),"",ROUND($B110*$C110,0))</f>
        <v/>
      </c>
      <c r="E110" s="9" t="n"/>
      <c r="F110" s="13">
        <f>IF(OR($A110="",$E110="",$D110=""),"",IFERROR(($E110-$D110)/$D110,""))</f>
        <v/>
      </c>
      <c r="G110" s="13">
        <f>IF($F110="","",ABS($F110))</f>
        <v/>
      </c>
      <c r="H110" s="10">
        <f>IF($E110="","",COUNT($E$6:$E110))</f>
        <v/>
      </c>
      <c r="I110" s="10">
        <f>IF($A110="","",MONTH($A110))</f>
        <v/>
      </c>
      <c r="J110" s="12">
        <f>IF($A110="","",IF(Seasonal!$J$13=0,"",ROUND(Seasonal!$J$13+Seasonal!$J$12*$A110,0)))</f>
        <v/>
      </c>
      <c r="K110" s="11">
        <f>IF($I110="","",IFERROR(INDEX(Seasonal!$F$6:$F$17,MATCH($I110,Seasonal!$A$6:$A$17,0)),1))</f>
        <v/>
      </c>
      <c r="L110" s="12">
        <f>IF(OR($J110="",$K110=""),"",ROUND($J110*$K110,0))</f>
        <v/>
      </c>
      <c r="M110" s="13">
        <f>IF(OR($E110="",$L110=""),"",IFERROR(($E110-$L110)/$L110,""))</f>
        <v/>
      </c>
      <c r="N110" s="13">
        <f>IF($M110="","",ABS($M110))</f>
        <v/>
      </c>
    </row>
    <row r="111">
      <c r="A111" s="8" t="n"/>
      <c r="B111" s="9" t="n"/>
      <c r="C111" s="19" t="n"/>
      <c r="D111" s="16">
        <f>IF(OR($A111="",$B111="",$C111=""),"",ROUND($B111*$C111,0))</f>
        <v/>
      </c>
      <c r="E111" s="9" t="n"/>
      <c r="F111" s="13">
        <f>IF(OR($A111="",$E111="",$D111=""),"",IFERROR(($E111-$D111)/$D111,""))</f>
        <v/>
      </c>
      <c r="G111" s="13">
        <f>IF($F111="","",ABS($F111))</f>
        <v/>
      </c>
      <c r="H111" s="10">
        <f>IF($E111="","",COUNT($E$6:$E111))</f>
        <v/>
      </c>
      <c r="I111" s="10">
        <f>IF($A111="","",MONTH($A111))</f>
        <v/>
      </c>
      <c r="J111" s="12">
        <f>IF($A111="","",IF(Seasonal!$J$13=0,"",ROUND(Seasonal!$J$13+Seasonal!$J$12*$A111,0)))</f>
        <v/>
      </c>
      <c r="K111" s="11">
        <f>IF($I111="","",IFERROR(INDEX(Seasonal!$F$6:$F$17,MATCH($I111,Seasonal!$A$6:$A$17,0)),1))</f>
        <v/>
      </c>
      <c r="L111" s="12">
        <f>IF(OR($J111="",$K111=""),"",ROUND($J111*$K111,0))</f>
        <v/>
      </c>
      <c r="M111" s="13">
        <f>IF(OR($E111="",$L111=""),"",IFERROR(($E111-$L111)/$L111,""))</f>
        <v/>
      </c>
      <c r="N111" s="13">
        <f>IF($M111="","",ABS($M111))</f>
        <v/>
      </c>
    </row>
    <row r="112">
      <c r="A112" s="8" t="n"/>
      <c r="B112" s="9" t="n"/>
      <c r="C112" s="19" t="n"/>
      <c r="D112" s="16">
        <f>IF(OR($A112="",$B112="",$C112=""),"",ROUND($B112*$C112,0))</f>
        <v/>
      </c>
      <c r="E112" s="9" t="n"/>
      <c r="F112" s="13">
        <f>IF(OR($A112="",$E112="",$D112=""),"",IFERROR(($E112-$D112)/$D112,""))</f>
        <v/>
      </c>
      <c r="G112" s="13">
        <f>IF($F112="","",ABS($F112))</f>
        <v/>
      </c>
      <c r="H112" s="10">
        <f>IF($E112="","",COUNT($E$6:$E112))</f>
        <v/>
      </c>
      <c r="I112" s="10">
        <f>IF($A112="","",MONTH($A112))</f>
        <v/>
      </c>
      <c r="J112" s="12">
        <f>IF($A112="","",IF(Seasonal!$J$13=0,"",ROUND(Seasonal!$J$13+Seasonal!$J$12*$A112,0)))</f>
        <v/>
      </c>
      <c r="K112" s="11">
        <f>IF($I112="","",IFERROR(INDEX(Seasonal!$F$6:$F$17,MATCH($I112,Seasonal!$A$6:$A$17,0)),1))</f>
        <v/>
      </c>
      <c r="L112" s="12">
        <f>IF(OR($J112="",$K112=""),"",ROUND($J112*$K112,0))</f>
        <v/>
      </c>
      <c r="M112" s="13">
        <f>IF(OR($E112="",$L112=""),"",IFERROR(($E112-$L112)/$L112,""))</f>
        <v/>
      </c>
      <c r="N112" s="13">
        <f>IF($M112="","",ABS($M112))</f>
        <v/>
      </c>
    </row>
    <row r="113">
      <c r="A113" s="8" t="n"/>
      <c r="B113" s="9" t="n"/>
      <c r="C113" s="19" t="n"/>
      <c r="D113" s="16">
        <f>IF(OR($A113="",$B113="",$C113=""),"",ROUND($B113*$C113,0))</f>
        <v/>
      </c>
      <c r="E113" s="9" t="n"/>
      <c r="F113" s="13">
        <f>IF(OR($A113="",$E113="",$D113=""),"",IFERROR(($E113-$D113)/$D113,""))</f>
        <v/>
      </c>
      <c r="G113" s="13">
        <f>IF($F113="","",ABS($F113))</f>
        <v/>
      </c>
      <c r="H113" s="10">
        <f>IF($E113="","",COUNT($E$6:$E113))</f>
        <v/>
      </c>
      <c r="I113" s="10">
        <f>IF($A113="","",MONTH($A113))</f>
        <v/>
      </c>
      <c r="J113" s="12">
        <f>IF($A113="","",IF(Seasonal!$J$13=0,"",ROUND(Seasonal!$J$13+Seasonal!$J$12*$A113,0)))</f>
        <v/>
      </c>
      <c r="K113" s="11">
        <f>IF($I113="","",IFERROR(INDEX(Seasonal!$F$6:$F$17,MATCH($I113,Seasonal!$A$6:$A$17,0)),1))</f>
        <v/>
      </c>
      <c r="L113" s="12">
        <f>IF(OR($J113="",$K113=""),"",ROUND($J113*$K113,0))</f>
        <v/>
      </c>
      <c r="M113" s="13">
        <f>IF(OR($E113="",$L113=""),"",IFERROR(($E113-$L113)/$L113,""))</f>
        <v/>
      </c>
      <c r="N113" s="13">
        <f>IF($M113="","",ABS($M113))</f>
        <v/>
      </c>
    </row>
    <row r="114">
      <c r="A114" s="8" t="n"/>
      <c r="B114" s="9" t="n"/>
      <c r="C114" s="19" t="n"/>
      <c r="D114" s="16">
        <f>IF(OR($A114="",$B114="",$C114=""),"",ROUND($B114*$C114,0))</f>
        <v/>
      </c>
      <c r="E114" s="9" t="n"/>
      <c r="F114" s="13">
        <f>IF(OR($A114="",$E114="",$D114=""),"",IFERROR(($E114-$D114)/$D114,""))</f>
        <v/>
      </c>
      <c r="G114" s="13">
        <f>IF($F114="","",ABS($F114))</f>
        <v/>
      </c>
      <c r="H114" s="10">
        <f>IF($E114="","",COUNT($E$6:$E114))</f>
        <v/>
      </c>
      <c r="I114" s="10">
        <f>IF($A114="","",MONTH($A114))</f>
        <v/>
      </c>
      <c r="J114" s="12">
        <f>IF($A114="","",IF(Seasonal!$J$13=0,"",ROUND(Seasonal!$J$13+Seasonal!$J$12*$A114,0)))</f>
        <v/>
      </c>
      <c r="K114" s="11">
        <f>IF($I114="","",IFERROR(INDEX(Seasonal!$F$6:$F$17,MATCH($I114,Seasonal!$A$6:$A$17,0)),1))</f>
        <v/>
      </c>
      <c r="L114" s="12">
        <f>IF(OR($J114="",$K114=""),"",ROUND($J114*$K114,0))</f>
        <v/>
      </c>
      <c r="M114" s="13">
        <f>IF(OR($E114="",$L114=""),"",IFERROR(($E114-$L114)/$L114,""))</f>
        <v/>
      </c>
      <c r="N114" s="13">
        <f>IF($M114="","",ABS($M114))</f>
        <v/>
      </c>
    </row>
    <row r="115">
      <c r="A115" s="8" t="n"/>
      <c r="B115" s="9" t="n"/>
      <c r="C115" s="19" t="n"/>
      <c r="D115" s="16">
        <f>IF(OR($A115="",$B115="",$C115=""),"",ROUND($B115*$C115,0))</f>
        <v/>
      </c>
      <c r="E115" s="9" t="n"/>
      <c r="F115" s="13">
        <f>IF(OR($A115="",$E115="",$D115=""),"",IFERROR(($E115-$D115)/$D115,""))</f>
        <v/>
      </c>
      <c r="G115" s="13">
        <f>IF($F115="","",ABS($F115))</f>
        <v/>
      </c>
      <c r="H115" s="10">
        <f>IF($E115="","",COUNT($E$6:$E115))</f>
        <v/>
      </c>
      <c r="I115" s="10">
        <f>IF($A115="","",MONTH($A115))</f>
        <v/>
      </c>
      <c r="J115" s="12">
        <f>IF($A115="","",IF(Seasonal!$J$13=0,"",ROUND(Seasonal!$J$13+Seasonal!$J$12*$A115,0)))</f>
        <v/>
      </c>
      <c r="K115" s="11">
        <f>IF($I115="","",IFERROR(INDEX(Seasonal!$F$6:$F$17,MATCH($I115,Seasonal!$A$6:$A$17,0)),1))</f>
        <v/>
      </c>
      <c r="L115" s="12">
        <f>IF(OR($J115="",$K115=""),"",ROUND($J115*$K115,0))</f>
        <v/>
      </c>
      <c r="M115" s="13">
        <f>IF(OR($E115="",$L115=""),"",IFERROR(($E115-$L115)/$L115,""))</f>
        <v/>
      </c>
      <c r="N115" s="13">
        <f>IF($M115="","",ABS($M115))</f>
        <v/>
      </c>
    </row>
    <row r="116">
      <c r="A116" s="8" t="n"/>
      <c r="B116" s="9" t="n"/>
      <c r="C116" s="19" t="n"/>
      <c r="D116" s="16">
        <f>IF(OR($A116="",$B116="",$C116=""),"",ROUND($B116*$C116,0))</f>
        <v/>
      </c>
      <c r="E116" s="9" t="n"/>
      <c r="F116" s="13">
        <f>IF(OR($A116="",$E116="",$D116=""),"",IFERROR(($E116-$D116)/$D116,""))</f>
        <v/>
      </c>
      <c r="G116" s="13">
        <f>IF($F116="","",ABS($F116))</f>
        <v/>
      </c>
      <c r="H116" s="10">
        <f>IF($E116="","",COUNT($E$6:$E116))</f>
        <v/>
      </c>
      <c r="I116" s="10">
        <f>IF($A116="","",MONTH($A116))</f>
        <v/>
      </c>
      <c r="J116" s="12">
        <f>IF($A116="","",IF(Seasonal!$J$13=0,"",ROUND(Seasonal!$J$13+Seasonal!$J$12*$A116,0)))</f>
        <v/>
      </c>
      <c r="K116" s="11">
        <f>IF($I116="","",IFERROR(INDEX(Seasonal!$F$6:$F$17,MATCH($I116,Seasonal!$A$6:$A$17,0)),1))</f>
        <v/>
      </c>
      <c r="L116" s="12">
        <f>IF(OR($J116="",$K116=""),"",ROUND($J116*$K116,0))</f>
        <v/>
      </c>
      <c r="M116" s="13">
        <f>IF(OR($E116="",$L116=""),"",IFERROR(($E116-$L116)/$L116,""))</f>
        <v/>
      </c>
      <c r="N116" s="13">
        <f>IF($M116="","",ABS($M116))</f>
        <v/>
      </c>
    </row>
    <row r="117">
      <c r="A117" s="8" t="n"/>
      <c r="B117" s="9" t="n"/>
      <c r="C117" s="19" t="n"/>
      <c r="D117" s="16">
        <f>IF(OR($A117="",$B117="",$C117=""),"",ROUND($B117*$C117,0))</f>
        <v/>
      </c>
      <c r="E117" s="9" t="n"/>
      <c r="F117" s="13">
        <f>IF(OR($A117="",$E117="",$D117=""),"",IFERROR(($E117-$D117)/$D117,""))</f>
        <v/>
      </c>
      <c r="G117" s="13">
        <f>IF($F117="","",ABS($F117))</f>
        <v/>
      </c>
      <c r="H117" s="10">
        <f>IF($E117="","",COUNT($E$6:$E117))</f>
        <v/>
      </c>
      <c r="I117" s="10">
        <f>IF($A117="","",MONTH($A117))</f>
        <v/>
      </c>
      <c r="J117" s="12">
        <f>IF($A117="","",IF(Seasonal!$J$13=0,"",ROUND(Seasonal!$J$13+Seasonal!$J$12*$A117,0)))</f>
        <v/>
      </c>
      <c r="K117" s="11">
        <f>IF($I117="","",IFERROR(INDEX(Seasonal!$F$6:$F$17,MATCH($I117,Seasonal!$A$6:$A$17,0)),1))</f>
        <v/>
      </c>
      <c r="L117" s="12">
        <f>IF(OR($J117="",$K117=""),"",ROUND($J117*$K117,0))</f>
        <v/>
      </c>
      <c r="M117" s="13">
        <f>IF(OR($E117="",$L117=""),"",IFERROR(($E117-$L117)/$L117,""))</f>
        <v/>
      </c>
      <c r="N117" s="13">
        <f>IF($M117="","",ABS($M117))</f>
        <v/>
      </c>
    </row>
    <row r="118">
      <c r="A118" s="8" t="n"/>
      <c r="B118" s="9" t="n"/>
      <c r="C118" s="19" t="n"/>
      <c r="D118" s="16">
        <f>IF(OR($A118="",$B118="",$C118=""),"",ROUND($B118*$C118,0))</f>
        <v/>
      </c>
      <c r="E118" s="9" t="n"/>
      <c r="F118" s="13">
        <f>IF(OR($A118="",$E118="",$D118=""),"",IFERROR(($E118-$D118)/$D118,""))</f>
        <v/>
      </c>
      <c r="G118" s="13">
        <f>IF($F118="","",ABS($F118))</f>
        <v/>
      </c>
      <c r="H118" s="10">
        <f>IF($E118="","",COUNT($E$6:$E118))</f>
        <v/>
      </c>
      <c r="I118" s="10">
        <f>IF($A118="","",MONTH($A118))</f>
        <v/>
      </c>
      <c r="J118" s="12">
        <f>IF($A118="","",IF(Seasonal!$J$13=0,"",ROUND(Seasonal!$J$13+Seasonal!$J$12*$A118,0)))</f>
        <v/>
      </c>
      <c r="K118" s="11">
        <f>IF($I118="","",IFERROR(INDEX(Seasonal!$F$6:$F$17,MATCH($I118,Seasonal!$A$6:$A$17,0)),1))</f>
        <v/>
      </c>
      <c r="L118" s="12">
        <f>IF(OR($J118="",$K118=""),"",ROUND($J118*$K118,0))</f>
        <v/>
      </c>
      <c r="M118" s="13">
        <f>IF(OR($E118="",$L118=""),"",IFERROR(($E118-$L118)/$L118,""))</f>
        <v/>
      </c>
      <c r="N118" s="13">
        <f>IF($M118="","",ABS($M118))</f>
        <v/>
      </c>
    </row>
    <row r="119">
      <c r="A119" s="8" t="n"/>
      <c r="B119" s="9" t="n"/>
      <c r="C119" s="19" t="n"/>
      <c r="D119" s="16">
        <f>IF(OR($A119="",$B119="",$C119=""),"",ROUND($B119*$C119,0))</f>
        <v/>
      </c>
      <c r="E119" s="9" t="n"/>
      <c r="F119" s="13">
        <f>IF(OR($A119="",$E119="",$D119=""),"",IFERROR(($E119-$D119)/$D119,""))</f>
        <v/>
      </c>
      <c r="G119" s="13">
        <f>IF($F119="","",ABS($F119))</f>
        <v/>
      </c>
      <c r="H119" s="10">
        <f>IF($E119="","",COUNT($E$6:$E119))</f>
        <v/>
      </c>
      <c r="I119" s="10">
        <f>IF($A119="","",MONTH($A119))</f>
        <v/>
      </c>
      <c r="J119" s="12">
        <f>IF($A119="","",IF(Seasonal!$J$13=0,"",ROUND(Seasonal!$J$13+Seasonal!$J$12*$A119,0)))</f>
        <v/>
      </c>
      <c r="K119" s="11">
        <f>IF($I119="","",IFERROR(INDEX(Seasonal!$F$6:$F$17,MATCH($I119,Seasonal!$A$6:$A$17,0)),1))</f>
        <v/>
      </c>
      <c r="L119" s="12">
        <f>IF(OR($J119="",$K119=""),"",ROUND($J119*$K119,0))</f>
        <v/>
      </c>
      <c r="M119" s="13">
        <f>IF(OR($E119="",$L119=""),"",IFERROR(($E119-$L119)/$L119,""))</f>
        <v/>
      </c>
      <c r="N119" s="13">
        <f>IF($M119="","",ABS($M119))</f>
        <v/>
      </c>
    </row>
    <row r="120">
      <c r="A120" s="8" t="n"/>
      <c r="B120" s="9" t="n"/>
      <c r="C120" s="19" t="n"/>
      <c r="D120" s="16">
        <f>IF(OR($A120="",$B120="",$C120=""),"",ROUND($B120*$C120,0))</f>
        <v/>
      </c>
      <c r="E120" s="9" t="n"/>
      <c r="F120" s="13">
        <f>IF(OR($A120="",$E120="",$D120=""),"",IFERROR(($E120-$D120)/$D120,""))</f>
        <v/>
      </c>
      <c r="G120" s="13">
        <f>IF($F120="","",ABS($F120))</f>
        <v/>
      </c>
      <c r="H120" s="10">
        <f>IF($E120="","",COUNT($E$6:$E120))</f>
        <v/>
      </c>
      <c r="I120" s="10">
        <f>IF($A120="","",MONTH($A120))</f>
        <v/>
      </c>
      <c r="J120" s="12">
        <f>IF($A120="","",IF(Seasonal!$J$13=0,"",ROUND(Seasonal!$J$13+Seasonal!$J$12*$A120,0)))</f>
        <v/>
      </c>
      <c r="K120" s="11">
        <f>IF($I120="","",IFERROR(INDEX(Seasonal!$F$6:$F$17,MATCH($I120,Seasonal!$A$6:$A$17,0)),1))</f>
        <v/>
      </c>
      <c r="L120" s="12">
        <f>IF(OR($J120="",$K120=""),"",ROUND($J120*$K120,0))</f>
        <v/>
      </c>
      <c r="M120" s="13">
        <f>IF(OR($E120="",$L120=""),"",IFERROR(($E120-$L120)/$L120,""))</f>
        <v/>
      </c>
      <c r="N120" s="13">
        <f>IF($M120="","",ABS($M120))</f>
        <v/>
      </c>
    </row>
    <row r="121">
      <c r="A121" s="8" t="n"/>
      <c r="B121" s="9" t="n"/>
      <c r="C121" s="19" t="n"/>
      <c r="D121" s="16">
        <f>IF(OR($A121="",$B121="",$C121=""),"",ROUND($B121*$C121,0))</f>
        <v/>
      </c>
      <c r="E121" s="9" t="n"/>
      <c r="F121" s="13">
        <f>IF(OR($A121="",$E121="",$D121=""),"",IFERROR(($E121-$D121)/$D121,""))</f>
        <v/>
      </c>
      <c r="G121" s="13">
        <f>IF($F121="","",ABS($F121))</f>
        <v/>
      </c>
      <c r="H121" s="10">
        <f>IF($E121="","",COUNT($E$6:$E121))</f>
        <v/>
      </c>
      <c r="I121" s="10">
        <f>IF($A121="","",MONTH($A121))</f>
        <v/>
      </c>
      <c r="J121" s="12">
        <f>IF($A121="","",IF(Seasonal!$J$13=0,"",ROUND(Seasonal!$J$13+Seasonal!$J$12*$A121,0)))</f>
        <v/>
      </c>
      <c r="K121" s="11">
        <f>IF($I121="","",IFERROR(INDEX(Seasonal!$F$6:$F$17,MATCH($I121,Seasonal!$A$6:$A$17,0)),1))</f>
        <v/>
      </c>
      <c r="L121" s="12">
        <f>IF(OR($J121="",$K121=""),"",ROUND($J121*$K121,0))</f>
        <v/>
      </c>
      <c r="M121" s="13">
        <f>IF(OR($E121="",$L121=""),"",IFERROR(($E121-$L121)/$L121,""))</f>
        <v/>
      </c>
      <c r="N121" s="13">
        <f>IF($M121="","",ABS($M121))</f>
        <v/>
      </c>
    </row>
    <row r="122">
      <c r="A122" s="8" t="n"/>
      <c r="B122" s="9" t="n"/>
      <c r="C122" s="19" t="n"/>
      <c r="D122" s="16">
        <f>IF(OR($A122="",$B122="",$C122=""),"",ROUND($B122*$C122,0))</f>
        <v/>
      </c>
      <c r="E122" s="9" t="n"/>
      <c r="F122" s="13">
        <f>IF(OR($A122="",$E122="",$D122=""),"",IFERROR(($E122-$D122)/$D122,""))</f>
        <v/>
      </c>
      <c r="G122" s="13">
        <f>IF($F122="","",ABS($F122))</f>
        <v/>
      </c>
      <c r="H122" s="10">
        <f>IF($E122="","",COUNT($E$6:$E122))</f>
        <v/>
      </c>
      <c r="I122" s="10">
        <f>IF($A122="","",MONTH($A122))</f>
        <v/>
      </c>
      <c r="J122" s="12">
        <f>IF($A122="","",IF(Seasonal!$J$13=0,"",ROUND(Seasonal!$J$13+Seasonal!$J$12*$A122,0)))</f>
        <v/>
      </c>
      <c r="K122" s="11">
        <f>IF($I122="","",IFERROR(INDEX(Seasonal!$F$6:$F$17,MATCH($I122,Seasonal!$A$6:$A$17,0)),1))</f>
        <v/>
      </c>
      <c r="L122" s="12">
        <f>IF(OR($J122="",$K122=""),"",ROUND($J122*$K122,0))</f>
        <v/>
      </c>
      <c r="M122" s="13">
        <f>IF(OR($E122="",$L122=""),"",IFERROR(($E122-$L122)/$L122,""))</f>
        <v/>
      </c>
      <c r="N122" s="13">
        <f>IF($M122="","",ABS($M122))</f>
        <v/>
      </c>
    </row>
    <row r="123">
      <c r="A123" s="8" t="n"/>
      <c r="B123" s="9" t="n"/>
      <c r="C123" s="19" t="n"/>
      <c r="D123" s="16">
        <f>IF(OR($A123="",$B123="",$C123=""),"",ROUND($B123*$C123,0))</f>
        <v/>
      </c>
      <c r="E123" s="9" t="n"/>
      <c r="F123" s="13">
        <f>IF(OR($A123="",$E123="",$D123=""),"",IFERROR(($E123-$D123)/$D123,""))</f>
        <v/>
      </c>
      <c r="G123" s="13">
        <f>IF($F123="","",ABS($F123))</f>
        <v/>
      </c>
      <c r="H123" s="10">
        <f>IF($E123="","",COUNT($E$6:$E123))</f>
        <v/>
      </c>
      <c r="I123" s="10">
        <f>IF($A123="","",MONTH($A123))</f>
        <v/>
      </c>
      <c r="J123" s="12">
        <f>IF($A123="","",IF(Seasonal!$J$13=0,"",ROUND(Seasonal!$J$13+Seasonal!$J$12*$A123,0)))</f>
        <v/>
      </c>
      <c r="K123" s="11">
        <f>IF($I123="","",IFERROR(INDEX(Seasonal!$F$6:$F$17,MATCH($I123,Seasonal!$A$6:$A$17,0)),1))</f>
        <v/>
      </c>
      <c r="L123" s="12">
        <f>IF(OR($J123="",$K123=""),"",ROUND($J123*$K123,0))</f>
        <v/>
      </c>
      <c r="M123" s="13">
        <f>IF(OR($E123="",$L123=""),"",IFERROR(($E123-$L123)/$L123,""))</f>
        <v/>
      </c>
      <c r="N123" s="13">
        <f>IF($M123="","",ABS($M123))</f>
        <v/>
      </c>
    </row>
    <row r="124">
      <c r="A124" s="8" t="n"/>
      <c r="B124" s="9" t="n"/>
      <c r="C124" s="19" t="n"/>
      <c r="D124" s="16">
        <f>IF(OR($A124="",$B124="",$C124=""),"",ROUND($B124*$C124,0))</f>
        <v/>
      </c>
      <c r="E124" s="9" t="n"/>
      <c r="F124" s="13">
        <f>IF(OR($A124="",$E124="",$D124=""),"",IFERROR(($E124-$D124)/$D124,""))</f>
        <v/>
      </c>
      <c r="G124" s="13">
        <f>IF($F124="","",ABS($F124))</f>
        <v/>
      </c>
      <c r="H124" s="10">
        <f>IF($E124="","",COUNT($E$6:$E124))</f>
        <v/>
      </c>
      <c r="I124" s="10">
        <f>IF($A124="","",MONTH($A124))</f>
        <v/>
      </c>
      <c r="J124" s="12">
        <f>IF($A124="","",IF(Seasonal!$J$13=0,"",ROUND(Seasonal!$J$13+Seasonal!$J$12*$A124,0)))</f>
        <v/>
      </c>
      <c r="K124" s="11">
        <f>IF($I124="","",IFERROR(INDEX(Seasonal!$F$6:$F$17,MATCH($I124,Seasonal!$A$6:$A$17,0)),1))</f>
        <v/>
      </c>
      <c r="L124" s="12">
        <f>IF(OR($J124="",$K124=""),"",ROUND($J124*$K124,0))</f>
        <v/>
      </c>
      <c r="M124" s="13">
        <f>IF(OR($E124="",$L124=""),"",IFERROR(($E124-$L124)/$L124,""))</f>
        <v/>
      </c>
      <c r="N124" s="13">
        <f>IF($M124="","",ABS($M124))</f>
        <v/>
      </c>
    </row>
    <row r="125">
      <c r="A125" s="8" t="n"/>
      <c r="B125" s="9" t="n"/>
      <c r="C125" s="19" t="n"/>
      <c r="D125" s="16">
        <f>IF(OR($A125="",$B125="",$C125=""),"",ROUND($B125*$C125,0))</f>
        <v/>
      </c>
      <c r="E125" s="9" t="n"/>
      <c r="F125" s="13">
        <f>IF(OR($A125="",$E125="",$D125=""),"",IFERROR(($E125-$D125)/$D125,""))</f>
        <v/>
      </c>
      <c r="G125" s="13">
        <f>IF($F125="","",ABS($F125))</f>
        <v/>
      </c>
      <c r="H125" s="10">
        <f>IF($E125="","",COUNT($E$6:$E125))</f>
        <v/>
      </c>
      <c r="I125" s="10">
        <f>IF($A125="","",MONTH($A125))</f>
        <v/>
      </c>
      <c r="J125" s="12">
        <f>IF($A125="","",IF(Seasonal!$J$13=0,"",ROUND(Seasonal!$J$13+Seasonal!$J$12*$A125,0)))</f>
        <v/>
      </c>
      <c r="K125" s="11">
        <f>IF($I125="","",IFERROR(INDEX(Seasonal!$F$6:$F$17,MATCH($I125,Seasonal!$A$6:$A$17,0)),1))</f>
        <v/>
      </c>
      <c r="L125" s="12">
        <f>IF(OR($J125="",$K125=""),"",ROUND($J125*$K125,0))</f>
        <v/>
      </c>
      <c r="M125" s="13">
        <f>IF(OR($E125="",$L125=""),"",IFERROR(($E125-$L125)/$L125,""))</f>
        <v/>
      </c>
      <c r="N125" s="13">
        <f>IF($M125="","",ABS($M125))</f>
        <v/>
      </c>
    </row>
    <row r="126">
      <c r="A126" s="8" t="n"/>
      <c r="B126" s="9" t="n"/>
      <c r="C126" s="19" t="n"/>
      <c r="D126" s="16">
        <f>IF(OR($A126="",$B126="",$C126=""),"",ROUND($B126*$C126,0))</f>
        <v/>
      </c>
      <c r="E126" s="9" t="n"/>
      <c r="F126" s="13">
        <f>IF(OR($A126="",$E126="",$D126=""),"",IFERROR(($E126-$D126)/$D126,""))</f>
        <v/>
      </c>
      <c r="G126" s="13">
        <f>IF($F126="","",ABS($F126))</f>
        <v/>
      </c>
      <c r="H126" s="10">
        <f>IF($E126="","",COUNT($E$6:$E126))</f>
        <v/>
      </c>
      <c r="I126" s="10">
        <f>IF($A126="","",MONTH($A126))</f>
        <v/>
      </c>
      <c r="J126" s="12">
        <f>IF($A126="","",IF(Seasonal!$J$13=0,"",ROUND(Seasonal!$J$13+Seasonal!$J$12*$A126,0)))</f>
        <v/>
      </c>
      <c r="K126" s="11">
        <f>IF($I126="","",IFERROR(INDEX(Seasonal!$F$6:$F$17,MATCH($I126,Seasonal!$A$6:$A$17,0)),1))</f>
        <v/>
      </c>
      <c r="L126" s="12">
        <f>IF(OR($J126="",$K126=""),"",ROUND($J126*$K126,0))</f>
        <v/>
      </c>
      <c r="M126" s="13">
        <f>IF(OR($E126="",$L126=""),"",IFERROR(($E126-$L126)/$L126,""))</f>
        <v/>
      </c>
      <c r="N126" s="13">
        <f>IF($M126="","",ABS($M126))</f>
        <v/>
      </c>
    </row>
    <row r="127">
      <c r="A127" s="8" t="n"/>
      <c r="B127" s="9" t="n"/>
      <c r="C127" s="19" t="n"/>
      <c r="D127" s="16">
        <f>IF(OR($A127="",$B127="",$C127=""),"",ROUND($B127*$C127,0))</f>
        <v/>
      </c>
      <c r="E127" s="9" t="n"/>
      <c r="F127" s="13">
        <f>IF(OR($A127="",$E127="",$D127=""),"",IFERROR(($E127-$D127)/$D127,""))</f>
        <v/>
      </c>
      <c r="G127" s="13">
        <f>IF($F127="","",ABS($F127))</f>
        <v/>
      </c>
      <c r="H127" s="10">
        <f>IF($E127="","",COUNT($E$6:$E127))</f>
        <v/>
      </c>
      <c r="I127" s="10">
        <f>IF($A127="","",MONTH($A127))</f>
        <v/>
      </c>
      <c r="J127" s="12">
        <f>IF($A127="","",IF(Seasonal!$J$13=0,"",ROUND(Seasonal!$J$13+Seasonal!$J$12*$A127,0)))</f>
        <v/>
      </c>
      <c r="K127" s="11">
        <f>IF($I127="","",IFERROR(INDEX(Seasonal!$F$6:$F$17,MATCH($I127,Seasonal!$A$6:$A$17,0)),1))</f>
        <v/>
      </c>
      <c r="L127" s="12">
        <f>IF(OR($J127="",$K127=""),"",ROUND($J127*$K127,0))</f>
        <v/>
      </c>
      <c r="M127" s="13">
        <f>IF(OR($E127="",$L127=""),"",IFERROR(($E127-$L127)/$L127,""))</f>
        <v/>
      </c>
      <c r="N127" s="13">
        <f>IF($M127="","",ABS($M127))</f>
        <v/>
      </c>
    </row>
    <row r="128">
      <c r="A128" s="8" t="n"/>
      <c r="B128" s="9" t="n"/>
      <c r="C128" s="19" t="n"/>
      <c r="D128" s="16">
        <f>IF(OR($A128="",$B128="",$C128=""),"",ROUND($B128*$C128,0))</f>
        <v/>
      </c>
      <c r="E128" s="9" t="n"/>
      <c r="F128" s="13">
        <f>IF(OR($A128="",$E128="",$D128=""),"",IFERROR(($E128-$D128)/$D128,""))</f>
        <v/>
      </c>
      <c r="G128" s="13">
        <f>IF($F128="","",ABS($F128))</f>
        <v/>
      </c>
      <c r="H128" s="10">
        <f>IF($E128="","",COUNT($E$6:$E128))</f>
        <v/>
      </c>
      <c r="I128" s="10">
        <f>IF($A128="","",MONTH($A128))</f>
        <v/>
      </c>
      <c r="J128" s="12">
        <f>IF($A128="","",IF(Seasonal!$J$13=0,"",ROUND(Seasonal!$J$13+Seasonal!$J$12*$A128,0)))</f>
        <v/>
      </c>
      <c r="K128" s="11">
        <f>IF($I128="","",IFERROR(INDEX(Seasonal!$F$6:$F$17,MATCH($I128,Seasonal!$A$6:$A$17,0)),1))</f>
        <v/>
      </c>
      <c r="L128" s="12">
        <f>IF(OR($J128="",$K128=""),"",ROUND($J128*$K128,0))</f>
        <v/>
      </c>
      <c r="M128" s="13">
        <f>IF(OR($E128="",$L128=""),"",IFERROR(($E128-$L128)/$L128,""))</f>
        <v/>
      </c>
      <c r="N128" s="13">
        <f>IF($M128="","",ABS($M128))</f>
        <v/>
      </c>
    </row>
    <row r="129">
      <c r="A129" s="8" t="n"/>
      <c r="B129" s="9" t="n"/>
      <c r="C129" s="19" t="n"/>
      <c r="D129" s="16">
        <f>IF(OR($A129="",$B129="",$C129=""),"",ROUND($B129*$C129,0))</f>
        <v/>
      </c>
      <c r="E129" s="9" t="n"/>
      <c r="F129" s="13">
        <f>IF(OR($A129="",$E129="",$D129=""),"",IFERROR(($E129-$D129)/$D129,""))</f>
        <v/>
      </c>
      <c r="G129" s="13">
        <f>IF($F129="","",ABS($F129))</f>
        <v/>
      </c>
      <c r="H129" s="10">
        <f>IF($E129="","",COUNT($E$6:$E129))</f>
        <v/>
      </c>
      <c r="I129" s="10">
        <f>IF($A129="","",MONTH($A129))</f>
        <v/>
      </c>
      <c r="J129" s="12">
        <f>IF($A129="","",IF(Seasonal!$J$13=0,"",ROUND(Seasonal!$J$13+Seasonal!$J$12*$A129,0)))</f>
        <v/>
      </c>
      <c r="K129" s="11">
        <f>IF($I129="","",IFERROR(INDEX(Seasonal!$F$6:$F$17,MATCH($I129,Seasonal!$A$6:$A$17,0)),1))</f>
        <v/>
      </c>
      <c r="L129" s="12">
        <f>IF(OR($J129="",$K129=""),"",ROUND($J129*$K129,0))</f>
        <v/>
      </c>
      <c r="M129" s="13">
        <f>IF(OR($E129="",$L129=""),"",IFERROR(($E129-$L129)/$L129,""))</f>
        <v/>
      </c>
      <c r="N129" s="13">
        <f>IF($M129="","",ABS($M129))</f>
        <v/>
      </c>
    </row>
    <row r="130">
      <c r="A130" s="8" t="n"/>
      <c r="B130" s="9" t="n"/>
      <c r="C130" s="19" t="n"/>
      <c r="D130" s="16">
        <f>IF(OR($A130="",$B130="",$C130=""),"",ROUND($B130*$C130,0))</f>
        <v/>
      </c>
      <c r="E130" s="9" t="n"/>
      <c r="F130" s="13">
        <f>IF(OR($A130="",$E130="",$D130=""),"",IFERROR(($E130-$D130)/$D130,""))</f>
        <v/>
      </c>
      <c r="G130" s="13">
        <f>IF($F130="","",ABS($F130))</f>
        <v/>
      </c>
      <c r="H130" s="10">
        <f>IF($E130="","",COUNT($E$6:$E130))</f>
        <v/>
      </c>
      <c r="I130" s="10">
        <f>IF($A130="","",MONTH($A130))</f>
        <v/>
      </c>
      <c r="J130" s="12">
        <f>IF($A130="","",IF(Seasonal!$J$13=0,"",ROUND(Seasonal!$J$13+Seasonal!$J$12*$A130,0)))</f>
        <v/>
      </c>
      <c r="K130" s="11">
        <f>IF($I130="","",IFERROR(INDEX(Seasonal!$F$6:$F$17,MATCH($I130,Seasonal!$A$6:$A$17,0)),1))</f>
        <v/>
      </c>
      <c r="L130" s="12">
        <f>IF(OR($J130="",$K130=""),"",ROUND($J130*$K130,0))</f>
        <v/>
      </c>
      <c r="M130" s="13">
        <f>IF(OR($E130="",$L130=""),"",IFERROR(($E130-$L130)/$L130,""))</f>
        <v/>
      </c>
      <c r="N130" s="13">
        <f>IF($M130="","",ABS($M130))</f>
        <v/>
      </c>
    </row>
    <row r="131">
      <c r="A131" s="8" t="n"/>
      <c r="B131" s="9" t="n"/>
      <c r="C131" s="19" t="n"/>
      <c r="D131" s="16">
        <f>IF(OR($A131="",$B131="",$C131=""),"",ROUND($B131*$C131,0))</f>
        <v/>
      </c>
      <c r="E131" s="9" t="n"/>
      <c r="F131" s="13">
        <f>IF(OR($A131="",$E131="",$D131=""),"",IFERROR(($E131-$D131)/$D131,""))</f>
        <v/>
      </c>
      <c r="G131" s="13">
        <f>IF($F131="","",ABS($F131))</f>
        <v/>
      </c>
      <c r="H131" s="10">
        <f>IF($E131="","",COUNT($E$6:$E131))</f>
        <v/>
      </c>
      <c r="I131" s="10">
        <f>IF($A131="","",MONTH($A131))</f>
        <v/>
      </c>
      <c r="J131" s="12">
        <f>IF($A131="","",IF(Seasonal!$J$13=0,"",ROUND(Seasonal!$J$13+Seasonal!$J$12*$A131,0)))</f>
        <v/>
      </c>
      <c r="K131" s="11">
        <f>IF($I131="","",IFERROR(INDEX(Seasonal!$F$6:$F$17,MATCH($I131,Seasonal!$A$6:$A$17,0)),1))</f>
        <v/>
      </c>
      <c r="L131" s="12">
        <f>IF(OR($J131="",$K131=""),"",ROUND($J131*$K131,0))</f>
        <v/>
      </c>
      <c r="M131" s="13">
        <f>IF(OR($E131="",$L131=""),"",IFERROR(($E131-$L131)/$L131,""))</f>
        <v/>
      </c>
      <c r="N131" s="13">
        <f>IF($M131="","",ABS($M131))</f>
        <v/>
      </c>
    </row>
    <row r="132">
      <c r="A132" s="8" t="n"/>
      <c r="B132" s="9" t="n"/>
      <c r="C132" s="19" t="n"/>
      <c r="D132" s="16">
        <f>IF(OR($A132="",$B132="",$C132=""),"",ROUND($B132*$C132,0))</f>
        <v/>
      </c>
      <c r="E132" s="9" t="n"/>
      <c r="F132" s="13">
        <f>IF(OR($A132="",$E132="",$D132=""),"",IFERROR(($E132-$D132)/$D132,""))</f>
        <v/>
      </c>
      <c r="G132" s="13">
        <f>IF($F132="","",ABS($F132))</f>
        <v/>
      </c>
      <c r="H132" s="10">
        <f>IF($E132="","",COUNT($E$6:$E132))</f>
        <v/>
      </c>
      <c r="I132" s="10">
        <f>IF($A132="","",MONTH($A132))</f>
        <v/>
      </c>
      <c r="J132" s="12">
        <f>IF($A132="","",IF(Seasonal!$J$13=0,"",ROUND(Seasonal!$J$13+Seasonal!$J$12*$A132,0)))</f>
        <v/>
      </c>
      <c r="K132" s="11">
        <f>IF($I132="","",IFERROR(INDEX(Seasonal!$F$6:$F$17,MATCH($I132,Seasonal!$A$6:$A$17,0)),1))</f>
        <v/>
      </c>
      <c r="L132" s="12">
        <f>IF(OR($J132="",$K132=""),"",ROUND($J132*$K132,0))</f>
        <v/>
      </c>
      <c r="M132" s="13">
        <f>IF(OR($E132="",$L132=""),"",IFERROR(($E132-$L132)/$L132,""))</f>
        <v/>
      </c>
      <c r="N132" s="13">
        <f>IF($M132="","",ABS($M132))</f>
        <v/>
      </c>
    </row>
    <row r="133">
      <c r="A133" s="8" t="n"/>
      <c r="B133" s="9" t="n"/>
      <c r="C133" s="19" t="n"/>
      <c r="D133" s="16">
        <f>IF(OR($A133="",$B133="",$C133=""),"",ROUND($B133*$C133,0))</f>
        <v/>
      </c>
      <c r="E133" s="9" t="n"/>
      <c r="F133" s="13">
        <f>IF(OR($A133="",$E133="",$D133=""),"",IFERROR(($E133-$D133)/$D133,""))</f>
        <v/>
      </c>
      <c r="G133" s="13">
        <f>IF($F133="","",ABS($F133))</f>
        <v/>
      </c>
      <c r="H133" s="10">
        <f>IF($E133="","",COUNT($E$6:$E133))</f>
        <v/>
      </c>
      <c r="I133" s="10">
        <f>IF($A133="","",MONTH($A133))</f>
        <v/>
      </c>
      <c r="J133" s="12">
        <f>IF($A133="","",IF(Seasonal!$J$13=0,"",ROUND(Seasonal!$J$13+Seasonal!$J$12*$A133,0)))</f>
        <v/>
      </c>
      <c r="K133" s="11">
        <f>IF($I133="","",IFERROR(INDEX(Seasonal!$F$6:$F$17,MATCH($I133,Seasonal!$A$6:$A$17,0)),1))</f>
        <v/>
      </c>
      <c r="L133" s="12">
        <f>IF(OR($J133="",$K133=""),"",ROUND($J133*$K133,0))</f>
        <v/>
      </c>
      <c r="M133" s="13">
        <f>IF(OR($E133="",$L133=""),"",IFERROR(($E133-$L133)/$L133,""))</f>
        <v/>
      </c>
      <c r="N133" s="13">
        <f>IF($M133="","",ABS($M133))</f>
        <v/>
      </c>
    </row>
    <row r="134">
      <c r="A134" s="8" t="n"/>
      <c r="B134" s="9" t="n"/>
      <c r="C134" s="19" t="n"/>
      <c r="D134" s="16">
        <f>IF(OR($A134="",$B134="",$C134=""),"",ROUND($B134*$C134,0))</f>
        <v/>
      </c>
      <c r="E134" s="9" t="n"/>
      <c r="F134" s="13">
        <f>IF(OR($A134="",$E134="",$D134=""),"",IFERROR(($E134-$D134)/$D134,""))</f>
        <v/>
      </c>
      <c r="G134" s="13">
        <f>IF($F134="","",ABS($F134))</f>
        <v/>
      </c>
      <c r="H134" s="10">
        <f>IF($E134="","",COUNT($E$6:$E134))</f>
        <v/>
      </c>
      <c r="I134" s="10">
        <f>IF($A134="","",MONTH($A134))</f>
        <v/>
      </c>
      <c r="J134" s="12">
        <f>IF($A134="","",IF(Seasonal!$J$13=0,"",ROUND(Seasonal!$J$13+Seasonal!$J$12*$A134,0)))</f>
        <v/>
      </c>
      <c r="K134" s="11">
        <f>IF($I134="","",IFERROR(INDEX(Seasonal!$F$6:$F$17,MATCH($I134,Seasonal!$A$6:$A$17,0)),1))</f>
        <v/>
      </c>
      <c r="L134" s="12">
        <f>IF(OR($J134="",$K134=""),"",ROUND($J134*$K134,0))</f>
        <v/>
      </c>
      <c r="M134" s="13">
        <f>IF(OR($E134="",$L134=""),"",IFERROR(($E134-$L134)/$L134,""))</f>
        <v/>
      </c>
      <c r="N134" s="13">
        <f>IF($M134="","",ABS($M134))</f>
        <v/>
      </c>
    </row>
    <row r="135">
      <c r="A135" s="8" t="n"/>
      <c r="B135" s="9" t="n"/>
      <c r="C135" s="19" t="n"/>
      <c r="D135" s="16">
        <f>IF(OR($A135="",$B135="",$C135=""),"",ROUND($B135*$C135,0))</f>
        <v/>
      </c>
      <c r="E135" s="9" t="n"/>
      <c r="F135" s="13">
        <f>IF(OR($A135="",$E135="",$D135=""),"",IFERROR(($E135-$D135)/$D135,""))</f>
        <v/>
      </c>
      <c r="G135" s="13">
        <f>IF($F135="","",ABS($F135))</f>
        <v/>
      </c>
      <c r="H135" s="10">
        <f>IF($E135="","",COUNT($E$6:$E135))</f>
        <v/>
      </c>
      <c r="I135" s="10">
        <f>IF($A135="","",MONTH($A135))</f>
        <v/>
      </c>
      <c r="J135" s="12">
        <f>IF($A135="","",IF(Seasonal!$J$13=0,"",ROUND(Seasonal!$J$13+Seasonal!$J$12*$A135,0)))</f>
        <v/>
      </c>
      <c r="K135" s="11">
        <f>IF($I135="","",IFERROR(INDEX(Seasonal!$F$6:$F$17,MATCH($I135,Seasonal!$A$6:$A$17,0)),1))</f>
        <v/>
      </c>
      <c r="L135" s="12">
        <f>IF(OR($J135="",$K135=""),"",ROUND($J135*$K135,0))</f>
        <v/>
      </c>
      <c r="M135" s="13">
        <f>IF(OR($E135="",$L135=""),"",IFERROR(($E135-$L135)/$L135,""))</f>
        <v/>
      </c>
      <c r="N135" s="13">
        <f>IF($M135="","",ABS($M135))</f>
        <v/>
      </c>
    </row>
    <row r="136">
      <c r="A136" s="8" t="n"/>
      <c r="B136" s="9" t="n"/>
      <c r="C136" s="19" t="n"/>
      <c r="D136" s="16">
        <f>IF(OR($A136="",$B136="",$C136=""),"",ROUND($B136*$C136,0))</f>
        <v/>
      </c>
      <c r="E136" s="9" t="n"/>
      <c r="F136" s="13">
        <f>IF(OR($A136="",$E136="",$D136=""),"",IFERROR(($E136-$D136)/$D136,""))</f>
        <v/>
      </c>
      <c r="G136" s="13">
        <f>IF($F136="","",ABS($F136))</f>
        <v/>
      </c>
      <c r="H136" s="10">
        <f>IF($E136="","",COUNT($E$6:$E136))</f>
        <v/>
      </c>
      <c r="I136" s="10">
        <f>IF($A136="","",MONTH($A136))</f>
        <v/>
      </c>
      <c r="J136" s="12">
        <f>IF($A136="","",IF(Seasonal!$J$13=0,"",ROUND(Seasonal!$J$13+Seasonal!$J$12*$A136,0)))</f>
        <v/>
      </c>
      <c r="K136" s="11">
        <f>IF($I136="","",IFERROR(INDEX(Seasonal!$F$6:$F$17,MATCH($I136,Seasonal!$A$6:$A$17,0)),1))</f>
        <v/>
      </c>
      <c r="L136" s="12">
        <f>IF(OR($J136="",$K136=""),"",ROUND($J136*$K136,0))</f>
        <v/>
      </c>
      <c r="M136" s="13">
        <f>IF(OR($E136="",$L136=""),"",IFERROR(($E136-$L136)/$L136,""))</f>
        <v/>
      </c>
      <c r="N136" s="13">
        <f>IF($M136="","",ABS($M136))</f>
        <v/>
      </c>
    </row>
    <row r="137">
      <c r="A137" s="8" t="n"/>
      <c r="B137" s="9" t="n"/>
      <c r="C137" s="19" t="n"/>
      <c r="D137" s="16">
        <f>IF(OR($A137="",$B137="",$C137=""),"",ROUND($B137*$C137,0))</f>
        <v/>
      </c>
      <c r="E137" s="9" t="n"/>
      <c r="F137" s="13">
        <f>IF(OR($A137="",$E137="",$D137=""),"",IFERROR(($E137-$D137)/$D137,""))</f>
        <v/>
      </c>
      <c r="G137" s="13">
        <f>IF($F137="","",ABS($F137))</f>
        <v/>
      </c>
      <c r="H137" s="10">
        <f>IF($E137="","",COUNT($E$6:$E137))</f>
        <v/>
      </c>
      <c r="I137" s="10">
        <f>IF($A137="","",MONTH($A137))</f>
        <v/>
      </c>
      <c r="J137" s="12">
        <f>IF($A137="","",IF(Seasonal!$J$13=0,"",ROUND(Seasonal!$J$13+Seasonal!$J$12*$A137,0)))</f>
        <v/>
      </c>
      <c r="K137" s="11">
        <f>IF($I137="","",IFERROR(INDEX(Seasonal!$F$6:$F$17,MATCH($I137,Seasonal!$A$6:$A$17,0)),1))</f>
        <v/>
      </c>
      <c r="L137" s="12">
        <f>IF(OR($J137="",$K137=""),"",ROUND($J137*$K137,0))</f>
        <v/>
      </c>
      <c r="M137" s="13">
        <f>IF(OR($E137="",$L137=""),"",IFERROR(($E137-$L137)/$L137,""))</f>
        <v/>
      </c>
      <c r="N137" s="13">
        <f>IF($M137="","",ABS($M137))</f>
        <v/>
      </c>
    </row>
    <row r="138">
      <c r="A138" s="8" t="n"/>
      <c r="B138" s="9" t="n"/>
      <c r="C138" s="19" t="n"/>
      <c r="D138" s="16">
        <f>IF(OR($A138="",$B138="",$C138=""),"",ROUND($B138*$C138,0))</f>
        <v/>
      </c>
      <c r="E138" s="9" t="n"/>
      <c r="F138" s="13">
        <f>IF(OR($A138="",$E138="",$D138=""),"",IFERROR(($E138-$D138)/$D138,""))</f>
        <v/>
      </c>
      <c r="G138" s="13">
        <f>IF($F138="","",ABS($F138))</f>
        <v/>
      </c>
      <c r="H138" s="10">
        <f>IF($E138="","",COUNT($E$6:$E138))</f>
        <v/>
      </c>
      <c r="I138" s="10">
        <f>IF($A138="","",MONTH($A138))</f>
        <v/>
      </c>
      <c r="J138" s="12">
        <f>IF($A138="","",IF(Seasonal!$J$13=0,"",ROUND(Seasonal!$J$13+Seasonal!$J$12*$A138,0)))</f>
        <v/>
      </c>
      <c r="K138" s="11">
        <f>IF($I138="","",IFERROR(INDEX(Seasonal!$F$6:$F$17,MATCH($I138,Seasonal!$A$6:$A$17,0)),1))</f>
        <v/>
      </c>
      <c r="L138" s="12">
        <f>IF(OR($J138="",$K138=""),"",ROUND($J138*$K138,0))</f>
        <v/>
      </c>
      <c r="M138" s="13">
        <f>IF(OR($E138="",$L138=""),"",IFERROR(($E138-$L138)/$L138,""))</f>
        <v/>
      </c>
      <c r="N138" s="13">
        <f>IF($M138="","",ABS($M138))</f>
        <v/>
      </c>
    </row>
    <row r="139">
      <c r="A139" s="8" t="n"/>
      <c r="B139" s="9" t="n"/>
      <c r="C139" s="19" t="n"/>
      <c r="D139" s="16">
        <f>IF(OR($A139="",$B139="",$C139=""),"",ROUND($B139*$C139,0))</f>
        <v/>
      </c>
      <c r="E139" s="9" t="n"/>
      <c r="F139" s="13">
        <f>IF(OR($A139="",$E139="",$D139=""),"",IFERROR(($E139-$D139)/$D139,""))</f>
        <v/>
      </c>
      <c r="G139" s="13">
        <f>IF($F139="","",ABS($F139))</f>
        <v/>
      </c>
      <c r="H139" s="10">
        <f>IF($E139="","",COUNT($E$6:$E139))</f>
        <v/>
      </c>
      <c r="I139" s="10">
        <f>IF($A139="","",MONTH($A139))</f>
        <v/>
      </c>
      <c r="J139" s="12">
        <f>IF($A139="","",IF(Seasonal!$J$13=0,"",ROUND(Seasonal!$J$13+Seasonal!$J$12*$A139,0)))</f>
        <v/>
      </c>
      <c r="K139" s="11">
        <f>IF($I139="","",IFERROR(INDEX(Seasonal!$F$6:$F$17,MATCH($I139,Seasonal!$A$6:$A$17,0)),1))</f>
        <v/>
      </c>
      <c r="L139" s="12">
        <f>IF(OR($J139="",$K139=""),"",ROUND($J139*$K139,0))</f>
        <v/>
      </c>
      <c r="M139" s="13">
        <f>IF(OR($E139="",$L139=""),"",IFERROR(($E139-$L139)/$L139,""))</f>
        <v/>
      </c>
      <c r="N139" s="13">
        <f>IF($M139="","",ABS($M139))</f>
        <v/>
      </c>
    </row>
    <row r="140">
      <c r="A140" s="8" t="n"/>
      <c r="B140" s="9" t="n"/>
      <c r="C140" s="19" t="n"/>
      <c r="D140" s="16">
        <f>IF(OR($A140="",$B140="",$C140=""),"",ROUND($B140*$C140,0))</f>
        <v/>
      </c>
      <c r="E140" s="9" t="n"/>
      <c r="F140" s="13">
        <f>IF(OR($A140="",$E140="",$D140=""),"",IFERROR(($E140-$D140)/$D140,""))</f>
        <v/>
      </c>
      <c r="G140" s="13">
        <f>IF($F140="","",ABS($F140))</f>
        <v/>
      </c>
      <c r="H140" s="10">
        <f>IF($E140="","",COUNT($E$6:$E140))</f>
        <v/>
      </c>
      <c r="I140" s="10">
        <f>IF($A140="","",MONTH($A140))</f>
        <v/>
      </c>
      <c r="J140" s="12">
        <f>IF($A140="","",IF(Seasonal!$J$13=0,"",ROUND(Seasonal!$J$13+Seasonal!$J$12*$A140,0)))</f>
        <v/>
      </c>
      <c r="K140" s="11">
        <f>IF($I140="","",IFERROR(INDEX(Seasonal!$F$6:$F$17,MATCH($I140,Seasonal!$A$6:$A$17,0)),1))</f>
        <v/>
      </c>
      <c r="L140" s="12">
        <f>IF(OR($J140="",$K140=""),"",ROUND($J140*$K140,0))</f>
        <v/>
      </c>
      <c r="M140" s="13">
        <f>IF(OR($E140="",$L140=""),"",IFERROR(($E140-$L140)/$L140,""))</f>
        <v/>
      </c>
      <c r="N140" s="13">
        <f>IF($M140="","",ABS($M140))</f>
        <v/>
      </c>
    </row>
    <row r="141">
      <c r="A141" s="8" t="n"/>
      <c r="B141" s="9" t="n"/>
      <c r="C141" s="19" t="n"/>
      <c r="D141" s="16">
        <f>IF(OR($A141="",$B141="",$C141=""),"",ROUND($B141*$C141,0))</f>
        <v/>
      </c>
      <c r="E141" s="9" t="n"/>
      <c r="F141" s="13">
        <f>IF(OR($A141="",$E141="",$D141=""),"",IFERROR(($E141-$D141)/$D141,""))</f>
        <v/>
      </c>
      <c r="G141" s="13">
        <f>IF($F141="","",ABS($F141))</f>
        <v/>
      </c>
      <c r="H141" s="10">
        <f>IF($E141="","",COUNT($E$6:$E141))</f>
        <v/>
      </c>
      <c r="I141" s="10">
        <f>IF($A141="","",MONTH($A141))</f>
        <v/>
      </c>
      <c r="J141" s="12">
        <f>IF($A141="","",IF(Seasonal!$J$13=0,"",ROUND(Seasonal!$J$13+Seasonal!$J$12*$A141,0)))</f>
        <v/>
      </c>
      <c r="K141" s="11">
        <f>IF($I141="","",IFERROR(INDEX(Seasonal!$F$6:$F$17,MATCH($I141,Seasonal!$A$6:$A$17,0)),1))</f>
        <v/>
      </c>
      <c r="L141" s="12">
        <f>IF(OR($J141="",$K141=""),"",ROUND($J141*$K141,0))</f>
        <v/>
      </c>
      <c r="M141" s="13">
        <f>IF(OR($E141="",$L141=""),"",IFERROR(($E141-$L141)/$L141,""))</f>
        <v/>
      </c>
      <c r="N141" s="13">
        <f>IF($M141="","",ABS($M141))</f>
        <v/>
      </c>
    </row>
    <row r="142">
      <c r="A142" s="8" t="n"/>
      <c r="B142" s="9" t="n"/>
      <c r="C142" s="19" t="n"/>
      <c r="D142" s="16">
        <f>IF(OR($A142="",$B142="",$C142=""),"",ROUND($B142*$C142,0))</f>
        <v/>
      </c>
      <c r="E142" s="9" t="n"/>
      <c r="F142" s="13">
        <f>IF(OR($A142="",$E142="",$D142=""),"",IFERROR(($E142-$D142)/$D142,""))</f>
        <v/>
      </c>
      <c r="G142" s="13">
        <f>IF($F142="","",ABS($F142))</f>
        <v/>
      </c>
      <c r="H142" s="10">
        <f>IF($E142="","",COUNT($E$6:$E142))</f>
        <v/>
      </c>
      <c r="I142" s="10">
        <f>IF($A142="","",MONTH($A142))</f>
        <v/>
      </c>
      <c r="J142" s="12">
        <f>IF($A142="","",IF(Seasonal!$J$13=0,"",ROUND(Seasonal!$J$13+Seasonal!$J$12*$A142,0)))</f>
        <v/>
      </c>
      <c r="K142" s="11">
        <f>IF($I142="","",IFERROR(INDEX(Seasonal!$F$6:$F$17,MATCH($I142,Seasonal!$A$6:$A$17,0)),1))</f>
        <v/>
      </c>
      <c r="L142" s="12">
        <f>IF(OR($J142="",$K142=""),"",ROUND($J142*$K142,0))</f>
        <v/>
      </c>
      <c r="M142" s="13">
        <f>IF(OR($E142="",$L142=""),"",IFERROR(($E142-$L142)/$L142,""))</f>
        <v/>
      </c>
      <c r="N142" s="13">
        <f>IF($M142="","",ABS($M142))</f>
        <v/>
      </c>
    </row>
    <row r="143">
      <c r="A143" s="8" t="n"/>
      <c r="B143" s="9" t="n"/>
      <c r="C143" s="19" t="n"/>
      <c r="D143" s="16">
        <f>IF(OR($A143="",$B143="",$C143=""),"",ROUND($B143*$C143,0))</f>
        <v/>
      </c>
      <c r="E143" s="9" t="n"/>
      <c r="F143" s="13">
        <f>IF(OR($A143="",$E143="",$D143=""),"",IFERROR(($E143-$D143)/$D143,""))</f>
        <v/>
      </c>
      <c r="G143" s="13">
        <f>IF($F143="","",ABS($F143))</f>
        <v/>
      </c>
      <c r="H143" s="10">
        <f>IF($E143="","",COUNT($E$6:$E143))</f>
        <v/>
      </c>
      <c r="I143" s="10">
        <f>IF($A143="","",MONTH($A143))</f>
        <v/>
      </c>
      <c r="J143" s="12">
        <f>IF($A143="","",IF(Seasonal!$J$13=0,"",ROUND(Seasonal!$J$13+Seasonal!$J$12*$A143,0)))</f>
        <v/>
      </c>
      <c r="K143" s="11">
        <f>IF($I143="","",IFERROR(INDEX(Seasonal!$F$6:$F$17,MATCH($I143,Seasonal!$A$6:$A$17,0)),1))</f>
        <v/>
      </c>
      <c r="L143" s="12">
        <f>IF(OR($J143="",$K143=""),"",ROUND($J143*$K143,0))</f>
        <v/>
      </c>
      <c r="M143" s="13">
        <f>IF(OR($E143="",$L143=""),"",IFERROR(($E143-$L143)/$L143,""))</f>
        <v/>
      </c>
      <c r="N143" s="13">
        <f>IF($M143="","",ABS($M143))</f>
        <v/>
      </c>
    </row>
    <row r="144">
      <c r="A144" s="8" t="n"/>
      <c r="B144" s="9" t="n"/>
      <c r="C144" s="19" t="n"/>
      <c r="D144" s="16">
        <f>IF(OR($A144="",$B144="",$C144=""),"",ROUND($B144*$C144,0))</f>
        <v/>
      </c>
      <c r="E144" s="9" t="n"/>
      <c r="F144" s="13">
        <f>IF(OR($A144="",$E144="",$D144=""),"",IFERROR(($E144-$D144)/$D144,""))</f>
        <v/>
      </c>
      <c r="G144" s="13">
        <f>IF($F144="","",ABS($F144))</f>
        <v/>
      </c>
      <c r="H144" s="10">
        <f>IF($E144="","",COUNT($E$6:$E144))</f>
        <v/>
      </c>
      <c r="I144" s="10">
        <f>IF($A144="","",MONTH($A144))</f>
        <v/>
      </c>
      <c r="J144" s="12">
        <f>IF($A144="","",IF(Seasonal!$J$13=0,"",ROUND(Seasonal!$J$13+Seasonal!$J$12*$A144,0)))</f>
        <v/>
      </c>
      <c r="K144" s="11">
        <f>IF($I144="","",IFERROR(INDEX(Seasonal!$F$6:$F$17,MATCH($I144,Seasonal!$A$6:$A$17,0)),1))</f>
        <v/>
      </c>
      <c r="L144" s="12">
        <f>IF(OR($J144="",$K144=""),"",ROUND($J144*$K144,0))</f>
        <v/>
      </c>
      <c r="M144" s="13">
        <f>IF(OR($E144="",$L144=""),"",IFERROR(($E144-$L144)/$L144,""))</f>
        <v/>
      </c>
      <c r="N144" s="13">
        <f>IF($M144="","",ABS($M144))</f>
        <v/>
      </c>
    </row>
    <row r="145">
      <c r="A145" s="8" t="n"/>
      <c r="B145" s="9" t="n"/>
      <c r="C145" s="19" t="n"/>
      <c r="D145" s="16">
        <f>IF(OR($A145="",$B145="",$C145=""),"",ROUND($B145*$C145,0))</f>
        <v/>
      </c>
      <c r="E145" s="9" t="n"/>
      <c r="F145" s="13">
        <f>IF(OR($A145="",$E145="",$D145=""),"",IFERROR(($E145-$D145)/$D145,""))</f>
        <v/>
      </c>
      <c r="G145" s="13">
        <f>IF($F145="","",ABS($F145))</f>
        <v/>
      </c>
      <c r="H145" s="10">
        <f>IF($E145="","",COUNT($E$6:$E145))</f>
        <v/>
      </c>
      <c r="I145" s="10">
        <f>IF($A145="","",MONTH($A145))</f>
        <v/>
      </c>
      <c r="J145" s="12">
        <f>IF($A145="","",IF(Seasonal!$J$13=0,"",ROUND(Seasonal!$J$13+Seasonal!$J$12*$A145,0)))</f>
        <v/>
      </c>
      <c r="K145" s="11">
        <f>IF($I145="","",IFERROR(INDEX(Seasonal!$F$6:$F$17,MATCH($I145,Seasonal!$A$6:$A$17,0)),1))</f>
        <v/>
      </c>
      <c r="L145" s="12">
        <f>IF(OR($J145="",$K145=""),"",ROUND($J145*$K145,0))</f>
        <v/>
      </c>
      <c r="M145" s="13">
        <f>IF(OR($E145="",$L145=""),"",IFERROR(($E145-$L145)/$L145,""))</f>
        <v/>
      </c>
      <c r="N145" s="13">
        <f>IF($M145="","",ABS($M145))</f>
        <v/>
      </c>
    </row>
    <row r="146">
      <c r="A146" s="8" t="n"/>
      <c r="B146" s="9" t="n"/>
      <c r="C146" s="19" t="n"/>
      <c r="D146" s="16">
        <f>IF(OR($A146="",$B146="",$C146=""),"",ROUND($B146*$C146,0))</f>
        <v/>
      </c>
      <c r="E146" s="9" t="n"/>
      <c r="F146" s="13">
        <f>IF(OR($A146="",$E146="",$D146=""),"",IFERROR(($E146-$D146)/$D146,""))</f>
        <v/>
      </c>
      <c r="G146" s="13">
        <f>IF($F146="","",ABS($F146))</f>
        <v/>
      </c>
      <c r="H146" s="10">
        <f>IF($E146="","",COUNT($E$6:$E146))</f>
        <v/>
      </c>
      <c r="I146" s="10">
        <f>IF($A146="","",MONTH($A146))</f>
        <v/>
      </c>
      <c r="J146" s="12">
        <f>IF($A146="","",IF(Seasonal!$J$13=0,"",ROUND(Seasonal!$J$13+Seasonal!$J$12*$A146,0)))</f>
        <v/>
      </c>
      <c r="K146" s="11">
        <f>IF($I146="","",IFERROR(INDEX(Seasonal!$F$6:$F$17,MATCH($I146,Seasonal!$A$6:$A$17,0)),1))</f>
        <v/>
      </c>
      <c r="L146" s="12">
        <f>IF(OR($J146="",$K146=""),"",ROUND($J146*$K146,0))</f>
        <v/>
      </c>
      <c r="M146" s="13">
        <f>IF(OR($E146="",$L146=""),"",IFERROR(($E146-$L146)/$L146,""))</f>
        <v/>
      </c>
      <c r="N146" s="13">
        <f>IF($M146="","",ABS($M146))</f>
        <v/>
      </c>
    </row>
    <row r="147">
      <c r="A147" s="8" t="n"/>
      <c r="B147" s="9" t="n"/>
      <c r="C147" s="19" t="n"/>
      <c r="D147" s="16">
        <f>IF(OR($A147="",$B147="",$C147=""),"",ROUND($B147*$C147,0))</f>
        <v/>
      </c>
      <c r="E147" s="9" t="n"/>
      <c r="F147" s="13">
        <f>IF(OR($A147="",$E147="",$D147=""),"",IFERROR(($E147-$D147)/$D147,""))</f>
        <v/>
      </c>
      <c r="G147" s="13">
        <f>IF($F147="","",ABS($F147))</f>
        <v/>
      </c>
      <c r="H147" s="10">
        <f>IF($E147="","",COUNT($E$6:$E147))</f>
        <v/>
      </c>
      <c r="I147" s="10">
        <f>IF($A147="","",MONTH($A147))</f>
        <v/>
      </c>
      <c r="J147" s="12">
        <f>IF($A147="","",IF(Seasonal!$J$13=0,"",ROUND(Seasonal!$J$13+Seasonal!$J$12*$A147,0)))</f>
        <v/>
      </c>
      <c r="K147" s="11">
        <f>IF($I147="","",IFERROR(INDEX(Seasonal!$F$6:$F$17,MATCH($I147,Seasonal!$A$6:$A$17,0)),1))</f>
        <v/>
      </c>
      <c r="L147" s="12">
        <f>IF(OR($J147="",$K147=""),"",ROUND($J147*$K147,0))</f>
        <v/>
      </c>
      <c r="M147" s="13">
        <f>IF(OR($E147="",$L147=""),"",IFERROR(($E147-$L147)/$L147,""))</f>
        <v/>
      </c>
      <c r="N147" s="13">
        <f>IF($M147="","",ABS($M147))</f>
        <v/>
      </c>
    </row>
    <row r="148">
      <c r="A148" s="8" t="n"/>
      <c r="B148" s="9" t="n"/>
      <c r="C148" s="19" t="n"/>
      <c r="D148" s="16">
        <f>IF(OR($A148="",$B148="",$C148=""),"",ROUND($B148*$C148,0))</f>
        <v/>
      </c>
      <c r="E148" s="9" t="n"/>
      <c r="F148" s="13">
        <f>IF(OR($A148="",$E148="",$D148=""),"",IFERROR(($E148-$D148)/$D148,""))</f>
        <v/>
      </c>
      <c r="G148" s="13">
        <f>IF($F148="","",ABS($F148))</f>
        <v/>
      </c>
      <c r="H148" s="10">
        <f>IF($E148="","",COUNT($E$6:$E148))</f>
        <v/>
      </c>
      <c r="I148" s="10">
        <f>IF($A148="","",MONTH($A148))</f>
        <v/>
      </c>
      <c r="J148" s="12">
        <f>IF($A148="","",IF(Seasonal!$J$13=0,"",ROUND(Seasonal!$J$13+Seasonal!$J$12*$A148,0)))</f>
        <v/>
      </c>
      <c r="K148" s="11">
        <f>IF($I148="","",IFERROR(INDEX(Seasonal!$F$6:$F$17,MATCH($I148,Seasonal!$A$6:$A$17,0)),1))</f>
        <v/>
      </c>
      <c r="L148" s="12">
        <f>IF(OR($J148="",$K148=""),"",ROUND($J148*$K148,0))</f>
        <v/>
      </c>
      <c r="M148" s="13">
        <f>IF(OR($E148="",$L148=""),"",IFERROR(($E148-$L148)/$L148,""))</f>
        <v/>
      </c>
      <c r="N148" s="13">
        <f>IF($M148="","",ABS($M148))</f>
        <v/>
      </c>
    </row>
    <row r="149">
      <c r="A149" s="8" t="n"/>
      <c r="B149" s="9" t="n"/>
      <c r="C149" s="19" t="n"/>
      <c r="D149" s="16">
        <f>IF(OR($A149="",$B149="",$C149=""),"",ROUND($B149*$C149,0))</f>
        <v/>
      </c>
      <c r="E149" s="9" t="n"/>
      <c r="F149" s="13">
        <f>IF(OR($A149="",$E149="",$D149=""),"",IFERROR(($E149-$D149)/$D149,""))</f>
        <v/>
      </c>
      <c r="G149" s="13">
        <f>IF($F149="","",ABS($F149))</f>
        <v/>
      </c>
      <c r="H149" s="10">
        <f>IF($E149="","",COUNT($E$6:$E149))</f>
        <v/>
      </c>
      <c r="I149" s="10">
        <f>IF($A149="","",MONTH($A149))</f>
        <v/>
      </c>
      <c r="J149" s="12">
        <f>IF($A149="","",IF(Seasonal!$J$13=0,"",ROUND(Seasonal!$J$13+Seasonal!$J$12*$A149,0)))</f>
        <v/>
      </c>
      <c r="K149" s="11">
        <f>IF($I149="","",IFERROR(INDEX(Seasonal!$F$6:$F$17,MATCH($I149,Seasonal!$A$6:$A$17,0)),1))</f>
        <v/>
      </c>
      <c r="L149" s="12">
        <f>IF(OR($J149="",$K149=""),"",ROUND($J149*$K149,0))</f>
        <v/>
      </c>
      <c r="M149" s="13">
        <f>IF(OR($E149="",$L149=""),"",IFERROR(($E149-$L149)/$L149,""))</f>
        <v/>
      </c>
      <c r="N149" s="13">
        <f>IF($M149="","",ABS($M149))</f>
        <v/>
      </c>
    </row>
    <row r="150">
      <c r="A150" s="8" t="n"/>
      <c r="B150" s="9" t="n"/>
      <c r="C150" s="19" t="n"/>
      <c r="D150" s="16">
        <f>IF(OR($A150="",$B150="",$C150=""),"",ROUND($B150*$C150,0))</f>
        <v/>
      </c>
      <c r="E150" s="9" t="n"/>
      <c r="F150" s="13">
        <f>IF(OR($A150="",$E150="",$D150=""),"",IFERROR(($E150-$D150)/$D150,""))</f>
        <v/>
      </c>
      <c r="G150" s="13">
        <f>IF($F150="","",ABS($F150))</f>
        <v/>
      </c>
      <c r="H150" s="10">
        <f>IF($E150="","",COUNT($E$6:$E150))</f>
        <v/>
      </c>
      <c r="I150" s="10">
        <f>IF($A150="","",MONTH($A150))</f>
        <v/>
      </c>
      <c r="J150" s="12">
        <f>IF($A150="","",IF(Seasonal!$J$13=0,"",ROUND(Seasonal!$J$13+Seasonal!$J$12*$A150,0)))</f>
        <v/>
      </c>
      <c r="K150" s="11">
        <f>IF($I150="","",IFERROR(INDEX(Seasonal!$F$6:$F$17,MATCH($I150,Seasonal!$A$6:$A$17,0)),1))</f>
        <v/>
      </c>
      <c r="L150" s="12">
        <f>IF(OR($J150="",$K150=""),"",ROUND($J150*$K150,0))</f>
        <v/>
      </c>
      <c r="M150" s="13">
        <f>IF(OR($E150="",$L150=""),"",IFERROR(($E150-$L150)/$L150,""))</f>
        <v/>
      </c>
      <c r="N150" s="13">
        <f>IF($M150="","",ABS($M150))</f>
        <v/>
      </c>
    </row>
    <row r="151">
      <c r="A151" s="8" t="n"/>
      <c r="B151" s="9" t="n"/>
      <c r="C151" s="19" t="n"/>
      <c r="D151" s="16">
        <f>IF(OR($A151="",$B151="",$C151=""),"",ROUND($B151*$C151,0))</f>
        <v/>
      </c>
      <c r="E151" s="9" t="n"/>
      <c r="F151" s="13">
        <f>IF(OR($A151="",$E151="",$D151=""),"",IFERROR(($E151-$D151)/$D151,""))</f>
        <v/>
      </c>
      <c r="G151" s="13">
        <f>IF($F151="","",ABS($F151))</f>
        <v/>
      </c>
      <c r="H151" s="10">
        <f>IF($E151="","",COUNT($E$6:$E151))</f>
        <v/>
      </c>
      <c r="I151" s="10">
        <f>IF($A151="","",MONTH($A151))</f>
        <v/>
      </c>
      <c r="J151" s="12">
        <f>IF($A151="","",IF(Seasonal!$J$13=0,"",ROUND(Seasonal!$J$13+Seasonal!$J$12*$A151,0)))</f>
        <v/>
      </c>
      <c r="K151" s="11">
        <f>IF($I151="","",IFERROR(INDEX(Seasonal!$F$6:$F$17,MATCH($I151,Seasonal!$A$6:$A$17,0)),1))</f>
        <v/>
      </c>
      <c r="L151" s="12">
        <f>IF(OR($J151="",$K151=""),"",ROUND($J151*$K151,0))</f>
        <v/>
      </c>
      <c r="M151" s="13">
        <f>IF(OR($E151="",$L151=""),"",IFERROR(($E151-$L151)/$L151,""))</f>
        <v/>
      </c>
      <c r="N151" s="13">
        <f>IF($M151="","",ABS($M151))</f>
        <v/>
      </c>
    </row>
    <row r="152">
      <c r="A152" s="8" t="n"/>
      <c r="B152" s="9" t="n"/>
      <c r="C152" s="19" t="n"/>
      <c r="D152" s="16">
        <f>IF(OR($A152="",$B152="",$C152=""),"",ROUND($B152*$C152,0))</f>
        <v/>
      </c>
      <c r="E152" s="9" t="n"/>
      <c r="F152" s="13">
        <f>IF(OR($A152="",$E152="",$D152=""),"",IFERROR(($E152-$D152)/$D152,""))</f>
        <v/>
      </c>
      <c r="G152" s="13">
        <f>IF($F152="","",ABS($F152))</f>
        <v/>
      </c>
      <c r="H152" s="10">
        <f>IF($E152="","",COUNT($E$6:$E152))</f>
        <v/>
      </c>
      <c r="I152" s="10">
        <f>IF($A152="","",MONTH($A152))</f>
        <v/>
      </c>
      <c r="J152" s="12">
        <f>IF($A152="","",IF(Seasonal!$J$13=0,"",ROUND(Seasonal!$J$13+Seasonal!$J$12*$A152,0)))</f>
        <v/>
      </c>
      <c r="K152" s="11">
        <f>IF($I152="","",IFERROR(INDEX(Seasonal!$F$6:$F$17,MATCH($I152,Seasonal!$A$6:$A$17,0)),1))</f>
        <v/>
      </c>
      <c r="L152" s="12">
        <f>IF(OR($J152="",$K152=""),"",ROUND($J152*$K152,0))</f>
        <v/>
      </c>
      <c r="M152" s="13">
        <f>IF(OR($E152="",$L152=""),"",IFERROR(($E152-$L152)/$L152,""))</f>
        <v/>
      </c>
      <c r="N152" s="13">
        <f>IF($M152="","",ABS($M152))</f>
        <v/>
      </c>
    </row>
    <row r="153">
      <c r="A153" s="8" t="n"/>
      <c r="B153" s="9" t="n"/>
      <c r="C153" s="19" t="n"/>
      <c r="D153" s="16">
        <f>IF(OR($A153="",$B153="",$C153=""),"",ROUND($B153*$C153,0))</f>
        <v/>
      </c>
      <c r="E153" s="9" t="n"/>
      <c r="F153" s="13">
        <f>IF(OR($A153="",$E153="",$D153=""),"",IFERROR(($E153-$D153)/$D153,""))</f>
        <v/>
      </c>
      <c r="G153" s="13">
        <f>IF($F153="","",ABS($F153))</f>
        <v/>
      </c>
      <c r="H153" s="10">
        <f>IF($E153="","",COUNT($E$6:$E153))</f>
        <v/>
      </c>
      <c r="I153" s="10">
        <f>IF($A153="","",MONTH($A153))</f>
        <v/>
      </c>
      <c r="J153" s="12">
        <f>IF($A153="","",IF(Seasonal!$J$13=0,"",ROUND(Seasonal!$J$13+Seasonal!$J$12*$A153,0)))</f>
        <v/>
      </c>
      <c r="K153" s="11">
        <f>IF($I153="","",IFERROR(INDEX(Seasonal!$F$6:$F$17,MATCH($I153,Seasonal!$A$6:$A$17,0)),1))</f>
        <v/>
      </c>
      <c r="L153" s="12">
        <f>IF(OR($J153="",$K153=""),"",ROUND($J153*$K153,0))</f>
        <v/>
      </c>
      <c r="M153" s="13">
        <f>IF(OR($E153="",$L153=""),"",IFERROR(($E153-$L153)/$L153,""))</f>
        <v/>
      </c>
      <c r="N153" s="13">
        <f>IF($M153="","",ABS($M153))</f>
        <v/>
      </c>
    </row>
    <row r="154">
      <c r="A154" s="8" t="n"/>
      <c r="B154" s="9" t="n"/>
      <c r="C154" s="19" t="n"/>
      <c r="D154" s="16">
        <f>IF(OR($A154="",$B154="",$C154=""),"",ROUND($B154*$C154,0))</f>
        <v/>
      </c>
      <c r="E154" s="9" t="n"/>
      <c r="F154" s="13">
        <f>IF(OR($A154="",$E154="",$D154=""),"",IFERROR(($E154-$D154)/$D154,""))</f>
        <v/>
      </c>
      <c r="G154" s="13">
        <f>IF($F154="","",ABS($F154))</f>
        <v/>
      </c>
      <c r="H154" s="10">
        <f>IF($E154="","",COUNT($E$6:$E154))</f>
        <v/>
      </c>
      <c r="I154" s="10">
        <f>IF($A154="","",MONTH($A154))</f>
        <v/>
      </c>
      <c r="J154" s="12">
        <f>IF($A154="","",IF(Seasonal!$J$13=0,"",ROUND(Seasonal!$J$13+Seasonal!$J$12*$A154,0)))</f>
        <v/>
      </c>
      <c r="K154" s="11">
        <f>IF($I154="","",IFERROR(INDEX(Seasonal!$F$6:$F$17,MATCH($I154,Seasonal!$A$6:$A$17,0)),1))</f>
        <v/>
      </c>
      <c r="L154" s="12">
        <f>IF(OR($J154="",$K154=""),"",ROUND($J154*$K154,0))</f>
        <v/>
      </c>
      <c r="M154" s="13">
        <f>IF(OR($E154="",$L154=""),"",IFERROR(($E154-$L154)/$L154,""))</f>
        <v/>
      </c>
      <c r="N154" s="13">
        <f>IF($M154="","",ABS($M154))</f>
        <v/>
      </c>
    </row>
    <row r="155">
      <c r="A155" s="8" t="n"/>
      <c r="B155" s="9" t="n"/>
      <c r="C155" s="19" t="n"/>
      <c r="D155" s="16">
        <f>IF(OR($A155="",$B155="",$C155=""),"",ROUND($B155*$C155,0))</f>
        <v/>
      </c>
      <c r="E155" s="9" t="n"/>
      <c r="F155" s="13">
        <f>IF(OR($A155="",$E155="",$D155=""),"",IFERROR(($E155-$D155)/$D155,""))</f>
        <v/>
      </c>
      <c r="G155" s="13">
        <f>IF($F155="","",ABS($F155))</f>
        <v/>
      </c>
      <c r="H155" s="10">
        <f>IF($E155="","",COUNT($E$6:$E155))</f>
        <v/>
      </c>
      <c r="I155" s="10">
        <f>IF($A155="","",MONTH($A155))</f>
        <v/>
      </c>
      <c r="J155" s="12">
        <f>IF($A155="","",IF(Seasonal!$J$13=0,"",ROUND(Seasonal!$J$13+Seasonal!$J$12*$A155,0)))</f>
        <v/>
      </c>
      <c r="K155" s="11">
        <f>IF($I155="","",IFERROR(INDEX(Seasonal!$F$6:$F$17,MATCH($I155,Seasonal!$A$6:$A$17,0)),1))</f>
        <v/>
      </c>
      <c r="L155" s="12">
        <f>IF(OR($J155="",$K155=""),"",ROUND($J155*$K155,0))</f>
        <v/>
      </c>
      <c r="M155" s="13">
        <f>IF(OR($E155="",$L155=""),"",IFERROR(($E155-$L155)/$L155,""))</f>
        <v/>
      </c>
      <c r="N155" s="13">
        <f>IF($M155="","",ABS($M155))</f>
        <v/>
      </c>
    </row>
    <row r="156">
      <c r="A156" s="8" t="n"/>
      <c r="B156" s="9" t="n"/>
      <c r="C156" s="19" t="n"/>
      <c r="D156" s="16">
        <f>IF(OR($A156="",$B156="",$C156=""),"",ROUND($B156*$C156,0))</f>
        <v/>
      </c>
      <c r="E156" s="9" t="n"/>
      <c r="F156" s="13">
        <f>IF(OR($A156="",$E156="",$D156=""),"",IFERROR(($E156-$D156)/$D156,""))</f>
        <v/>
      </c>
      <c r="G156" s="13">
        <f>IF($F156="","",ABS($F156))</f>
        <v/>
      </c>
      <c r="H156" s="10">
        <f>IF($E156="","",COUNT($E$6:$E156))</f>
        <v/>
      </c>
      <c r="I156" s="10">
        <f>IF($A156="","",MONTH($A156))</f>
        <v/>
      </c>
      <c r="J156" s="12">
        <f>IF($A156="","",IF(Seasonal!$J$13=0,"",ROUND(Seasonal!$J$13+Seasonal!$J$12*$A156,0)))</f>
        <v/>
      </c>
      <c r="K156" s="11">
        <f>IF($I156="","",IFERROR(INDEX(Seasonal!$F$6:$F$17,MATCH($I156,Seasonal!$A$6:$A$17,0)),1))</f>
        <v/>
      </c>
      <c r="L156" s="12">
        <f>IF(OR($J156="",$K156=""),"",ROUND($J156*$K156,0))</f>
        <v/>
      </c>
      <c r="M156" s="13">
        <f>IF(OR($E156="",$L156=""),"",IFERROR(($E156-$L156)/$L156,""))</f>
        <v/>
      </c>
      <c r="N156" s="13">
        <f>IF($M156="","",ABS($M156))</f>
        <v/>
      </c>
    </row>
    <row r="157">
      <c r="A157" s="8" t="n"/>
      <c r="B157" s="9" t="n"/>
      <c r="C157" s="19" t="n"/>
      <c r="D157" s="16">
        <f>IF(OR($A157="",$B157="",$C157=""),"",ROUND($B157*$C157,0))</f>
        <v/>
      </c>
      <c r="E157" s="9" t="n"/>
      <c r="F157" s="13">
        <f>IF(OR($A157="",$E157="",$D157=""),"",IFERROR(($E157-$D157)/$D157,""))</f>
        <v/>
      </c>
      <c r="G157" s="13">
        <f>IF($F157="","",ABS($F157))</f>
        <v/>
      </c>
      <c r="H157" s="10">
        <f>IF($E157="","",COUNT($E$6:$E157))</f>
        <v/>
      </c>
      <c r="I157" s="10">
        <f>IF($A157="","",MONTH($A157))</f>
        <v/>
      </c>
      <c r="J157" s="12">
        <f>IF($A157="","",IF(Seasonal!$J$13=0,"",ROUND(Seasonal!$J$13+Seasonal!$J$12*$A157,0)))</f>
        <v/>
      </c>
      <c r="K157" s="11">
        <f>IF($I157="","",IFERROR(INDEX(Seasonal!$F$6:$F$17,MATCH($I157,Seasonal!$A$6:$A$17,0)),1))</f>
        <v/>
      </c>
      <c r="L157" s="12">
        <f>IF(OR($J157="",$K157=""),"",ROUND($J157*$K157,0))</f>
        <v/>
      </c>
      <c r="M157" s="13">
        <f>IF(OR($E157="",$L157=""),"",IFERROR(($E157-$L157)/$L157,""))</f>
        <v/>
      </c>
      <c r="N157" s="13">
        <f>IF($M157="","",ABS($M157))</f>
        <v/>
      </c>
    </row>
    <row r="158">
      <c r="A158" s="8" t="n"/>
      <c r="B158" s="9" t="n"/>
      <c r="C158" s="19" t="n"/>
      <c r="D158" s="16">
        <f>IF(OR($A158="",$B158="",$C158=""),"",ROUND($B158*$C158,0))</f>
        <v/>
      </c>
      <c r="E158" s="9" t="n"/>
      <c r="F158" s="13">
        <f>IF(OR($A158="",$E158="",$D158=""),"",IFERROR(($E158-$D158)/$D158,""))</f>
        <v/>
      </c>
      <c r="G158" s="13">
        <f>IF($F158="","",ABS($F158))</f>
        <v/>
      </c>
      <c r="H158" s="10">
        <f>IF($E158="","",COUNT($E$6:$E158))</f>
        <v/>
      </c>
      <c r="I158" s="10">
        <f>IF($A158="","",MONTH($A158))</f>
        <v/>
      </c>
      <c r="J158" s="12">
        <f>IF($A158="","",IF(Seasonal!$J$13=0,"",ROUND(Seasonal!$J$13+Seasonal!$J$12*$A158,0)))</f>
        <v/>
      </c>
      <c r="K158" s="11">
        <f>IF($I158="","",IFERROR(INDEX(Seasonal!$F$6:$F$17,MATCH($I158,Seasonal!$A$6:$A$17,0)),1))</f>
        <v/>
      </c>
      <c r="L158" s="12">
        <f>IF(OR($J158="",$K158=""),"",ROUND($J158*$K158,0))</f>
        <v/>
      </c>
      <c r="M158" s="13">
        <f>IF(OR($E158="",$L158=""),"",IFERROR(($E158-$L158)/$L158,""))</f>
        <v/>
      </c>
      <c r="N158" s="13">
        <f>IF($M158="","",ABS($M158))</f>
        <v/>
      </c>
    </row>
    <row r="159">
      <c r="A159" s="8" t="n"/>
      <c r="B159" s="9" t="n"/>
      <c r="C159" s="19" t="n"/>
      <c r="D159" s="16">
        <f>IF(OR($A159="",$B159="",$C159=""),"",ROUND($B159*$C159,0))</f>
        <v/>
      </c>
      <c r="E159" s="9" t="n"/>
      <c r="F159" s="13">
        <f>IF(OR($A159="",$E159="",$D159=""),"",IFERROR(($E159-$D159)/$D159,""))</f>
        <v/>
      </c>
      <c r="G159" s="13">
        <f>IF($F159="","",ABS($F159))</f>
        <v/>
      </c>
      <c r="H159" s="10">
        <f>IF($E159="","",COUNT($E$6:$E159))</f>
        <v/>
      </c>
      <c r="I159" s="10">
        <f>IF($A159="","",MONTH($A159))</f>
        <v/>
      </c>
      <c r="J159" s="12">
        <f>IF($A159="","",IF(Seasonal!$J$13=0,"",ROUND(Seasonal!$J$13+Seasonal!$J$12*$A159,0)))</f>
        <v/>
      </c>
      <c r="K159" s="11">
        <f>IF($I159="","",IFERROR(INDEX(Seasonal!$F$6:$F$17,MATCH($I159,Seasonal!$A$6:$A$17,0)),1))</f>
        <v/>
      </c>
      <c r="L159" s="12">
        <f>IF(OR($J159="",$K159=""),"",ROUND($J159*$K159,0))</f>
        <v/>
      </c>
      <c r="M159" s="13">
        <f>IF(OR($E159="",$L159=""),"",IFERROR(($E159-$L159)/$L159,""))</f>
        <v/>
      </c>
      <c r="N159" s="13">
        <f>IF($M159="","",ABS($M159))</f>
        <v/>
      </c>
    </row>
    <row r="160">
      <c r="A160" s="8" t="n"/>
      <c r="B160" s="9" t="n"/>
      <c r="C160" s="19" t="n"/>
      <c r="D160" s="16">
        <f>IF(OR($A160="",$B160="",$C160=""),"",ROUND($B160*$C160,0))</f>
        <v/>
      </c>
      <c r="E160" s="9" t="n"/>
      <c r="F160" s="13">
        <f>IF(OR($A160="",$E160="",$D160=""),"",IFERROR(($E160-$D160)/$D160,""))</f>
        <v/>
      </c>
      <c r="G160" s="13">
        <f>IF($F160="","",ABS($F160))</f>
        <v/>
      </c>
      <c r="H160" s="10">
        <f>IF($E160="","",COUNT($E$6:$E160))</f>
        <v/>
      </c>
      <c r="I160" s="10">
        <f>IF($A160="","",MONTH($A160))</f>
        <v/>
      </c>
      <c r="J160" s="12">
        <f>IF($A160="","",IF(Seasonal!$J$13=0,"",ROUND(Seasonal!$J$13+Seasonal!$J$12*$A160,0)))</f>
        <v/>
      </c>
      <c r="K160" s="11">
        <f>IF($I160="","",IFERROR(INDEX(Seasonal!$F$6:$F$17,MATCH($I160,Seasonal!$A$6:$A$17,0)),1))</f>
        <v/>
      </c>
      <c r="L160" s="12">
        <f>IF(OR($J160="",$K160=""),"",ROUND($J160*$K160,0))</f>
        <v/>
      </c>
      <c r="M160" s="13">
        <f>IF(OR($E160="",$L160=""),"",IFERROR(($E160-$L160)/$L160,""))</f>
        <v/>
      </c>
      <c r="N160" s="13">
        <f>IF($M160="","",ABS($M160))</f>
        <v/>
      </c>
    </row>
    <row r="161">
      <c r="A161" s="8" t="n"/>
      <c r="B161" s="9" t="n"/>
      <c r="C161" s="19" t="n"/>
      <c r="D161" s="16">
        <f>IF(OR($A161="",$B161="",$C161=""),"",ROUND($B161*$C161,0))</f>
        <v/>
      </c>
      <c r="E161" s="9" t="n"/>
      <c r="F161" s="13">
        <f>IF(OR($A161="",$E161="",$D161=""),"",IFERROR(($E161-$D161)/$D161,""))</f>
        <v/>
      </c>
      <c r="G161" s="13">
        <f>IF($F161="","",ABS($F161))</f>
        <v/>
      </c>
      <c r="H161" s="10">
        <f>IF($E161="","",COUNT($E$6:$E161))</f>
        <v/>
      </c>
      <c r="I161" s="10">
        <f>IF($A161="","",MONTH($A161))</f>
        <v/>
      </c>
      <c r="J161" s="12">
        <f>IF($A161="","",IF(Seasonal!$J$13=0,"",ROUND(Seasonal!$J$13+Seasonal!$J$12*$A161,0)))</f>
        <v/>
      </c>
      <c r="K161" s="11">
        <f>IF($I161="","",IFERROR(INDEX(Seasonal!$F$6:$F$17,MATCH($I161,Seasonal!$A$6:$A$17,0)),1))</f>
        <v/>
      </c>
      <c r="L161" s="12">
        <f>IF(OR($J161="",$K161=""),"",ROUND($J161*$K161,0))</f>
        <v/>
      </c>
      <c r="M161" s="13">
        <f>IF(OR($E161="",$L161=""),"",IFERROR(($E161-$L161)/$L161,""))</f>
        <v/>
      </c>
      <c r="N161" s="13">
        <f>IF($M161="","",ABS($M161))</f>
        <v/>
      </c>
    </row>
    <row r="162">
      <c r="A162" s="8" t="n"/>
      <c r="B162" s="9" t="n"/>
      <c r="C162" s="19" t="n"/>
      <c r="D162" s="16">
        <f>IF(OR($A162="",$B162="",$C162=""),"",ROUND($B162*$C162,0))</f>
        <v/>
      </c>
      <c r="E162" s="9" t="n"/>
      <c r="F162" s="13">
        <f>IF(OR($A162="",$E162="",$D162=""),"",IFERROR(($E162-$D162)/$D162,""))</f>
        <v/>
      </c>
      <c r="G162" s="13">
        <f>IF($F162="","",ABS($F162))</f>
        <v/>
      </c>
      <c r="H162" s="10">
        <f>IF($E162="","",COUNT($E$6:$E162))</f>
        <v/>
      </c>
      <c r="I162" s="10">
        <f>IF($A162="","",MONTH($A162))</f>
        <v/>
      </c>
      <c r="J162" s="12">
        <f>IF($A162="","",IF(Seasonal!$J$13=0,"",ROUND(Seasonal!$J$13+Seasonal!$J$12*$A162,0)))</f>
        <v/>
      </c>
      <c r="K162" s="11">
        <f>IF($I162="","",IFERROR(INDEX(Seasonal!$F$6:$F$17,MATCH($I162,Seasonal!$A$6:$A$17,0)),1))</f>
        <v/>
      </c>
      <c r="L162" s="12">
        <f>IF(OR($J162="",$K162=""),"",ROUND($J162*$K162,0))</f>
        <v/>
      </c>
      <c r="M162" s="13">
        <f>IF(OR($E162="",$L162=""),"",IFERROR(($E162-$L162)/$L162,""))</f>
        <v/>
      </c>
      <c r="N162" s="13">
        <f>IF($M162="","",ABS($M162))</f>
        <v/>
      </c>
    </row>
    <row r="163">
      <c r="A163" s="8" t="n"/>
      <c r="B163" s="9" t="n"/>
      <c r="C163" s="19" t="n"/>
      <c r="D163" s="16">
        <f>IF(OR($A163="",$B163="",$C163=""),"",ROUND($B163*$C163,0))</f>
        <v/>
      </c>
      <c r="E163" s="9" t="n"/>
      <c r="F163" s="13">
        <f>IF(OR($A163="",$E163="",$D163=""),"",IFERROR(($E163-$D163)/$D163,""))</f>
        <v/>
      </c>
      <c r="G163" s="13">
        <f>IF($F163="","",ABS($F163))</f>
        <v/>
      </c>
      <c r="H163" s="10">
        <f>IF($E163="","",COUNT($E$6:$E163))</f>
        <v/>
      </c>
      <c r="I163" s="10">
        <f>IF($A163="","",MONTH($A163))</f>
        <v/>
      </c>
      <c r="J163" s="12">
        <f>IF($A163="","",IF(Seasonal!$J$13=0,"",ROUND(Seasonal!$J$13+Seasonal!$J$12*$A163,0)))</f>
        <v/>
      </c>
      <c r="K163" s="11">
        <f>IF($I163="","",IFERROR(INDEX(Seasonal!$F$6:$F$17,MATCH($I163,Seasonal!$A$6:$A$17,0)),1))</f>
        <v/>
      </c>
      <c r="L163" s="12">
        <f>IF(OR($J163="",$K163=""),"",ROUND($J163*$K163,0))</f>
        <v/>
      </c>
      <c r="M163" s="13">
        <f>IF(OR($E163="",$L163=""),"",IFERROR(($E163-$L163)/$L163,""))</f>
        <v/>
      </c>
      <c r="N163" s="13">
        <f>IF($M163="","",ABS($M163))</f>
        <v/>
      </c>
    </row>
    <row r="164">
      <c r="A164" s="8" t="n"/>
      <c r="B164" s="9" t="n"/>
      <c r="C164" s="19" t="n"/>
      <c r="D164" s="16">
        <f>IF(OR($A164="",$B164="",$C164=""),"",ROUND($B164*$C164,0))</f>
        <v/>
      </c>
      <c r="E164" s="9" t="n"/>
      <c r="F164" s="13">
        <f>IF(OR($A164="",$E164="",$D164=""),"",IFERROR(($E164-$D164)/$D164,""))</f>
        <v/>
      </c>
      <c r="G164" s="13">
        <f>IF($F164="","",ABS($F164))</f>
        <v/>
      </c>
      <c r="H164" s="10">
        <f>IF($E164="","",COUNT($E$6:$E164))</f>
        <v/>
      </c>
      <c r="I164" s="10">
        <f>IF($A164="","",MONTH($A164))</f>
        <v/>
      </c>
      <c r="J164" s="12">
        <f>IF($A164="","",IF(Seasonal!$J$13=0,"",ROUND(Seasonal!$J$13+Seasonal!$J$12*$A164,0)))</f>
        <v/>
      </c>
      <c r="K164" s="11">
        <f>IF($I164="","",IFERROR(INDEX(Seasonal!$F$6:$F$17,MATCH($I164,Seasonal!$A$6:$A$17,0)),1))</f>
        <v/>
      </c>
      <c r="L164" s="12">
        <f>IF(OR($J164="",$K164=""),"",ROUND($J164*$K164,0))</f>
        <v/>
      </c>
      <c r="M164" s="13">
        <f>IF(OR($E164="",$L164=""),"",IFERROR(($E164-$L164)/$L164,""))</f>
        <v/>
      </c>
      <c r="N164" s="13">
        <f>IF($M164="","",ABS($M164))</f>
        <v/>
      </c>
    </row>
    <row r="165">
      <c r="A165" s="8" t="n"/>
      <c r="B165" s="9" t="n"/>
      <c r="C165" s="19" t="n"/>
      <c r="D165" s="16">
        <f>IF(OR($A165="",$B165="",$C165=""),"",ROUND($B165*$C165,0))</f>
        <v/>
      </c>
      <c r="E165" s="9" t="n"/>
      <c r="F165" s="13">
        <f>IF(OR($A165="",$E165="",$D165=""),"",IFERROR(($E165-$D165)/$D165,""))</f>
        <v/>
      </c>
      <c r="G165" s="13">
        <f>IF($F165="","",ABS($F165))</f>
        <v/>
      </c>
      <c r="H165" s="10">
        <f>IF($E165="","",COUNT($E$6:$E165))</f>
        <v/>
      </c>
      <c r="I165" s="10">
        <f>IF($A165="","",MONTH($A165))</f>
        <v/>
      </c>
      <c r="J165" s="12">
        <f>IF($A165="","",IF(Seasonal!$J$13=0,"",ROUND(Seasonal!$J$13+Seasonal!$J$12*$A165,0)))</f>
        <v/>
      </c>
      <c r="K165" s="11">
        <f>IF($I165="","",IFERROR(INDEX(Seasonal!$F$6:$F$17,MATCH($I165,Seasonal!$A$6:$A$17,0)),1))</f>
        <v/>
      </c>
      <c r="L165" s="12">
        <f>IF(OR($J165="",$K165=""),"",ROUND($J165*$K165,0))</f>
        <v/>
      </c>
      <c r="M165" s="13">
        <f>IF(OR($E165="",$L165=""),"",IFERROR(($E165-$L165)/$L165,""))</f>
        <v/>
      </c>
      <c r="N165" s="13">
        <f>IF($M165="","",ABS($M165))</f>
        <v/>
      </c>
    </row>
    <row r="166">
      <c r="A166" s="8" t="n"/>
      <c r="B166" s="9" t="n"/>
      <c r="C166" s="19" t="n"/>
      <c r="D166" s="16">
        <f>IF(OR($A166="",$B166="",$C166=""),"",ROUND($B166*$C166,0))</f>
        <v/>
      </c>
      <c r="E166" s="9" t="n"/>
      <c r="F166" s="13">
        <f>IF(OR($A166="",$E166="",$D166=""),"",IFERROR(($E166-$D166)/$D166,""))</f>
        <v/>
      </c>
      <c r="G166" s="13">
        <f>IF($F166="","",ABS($F166))</f>
        <v/>
      </c>
      <c r="H166" s="10">
        <f>IF($E166="","",COUNT($E$6:$E166))</f>
        <v/>
      </c>
      <c r="I166" s="10">
        <f>IF($A166="","",MONTH($A166))</f>
        <v/>
      </c>
      <c r="J166" s="12">
        <f>IF($A166="","",IF(Seasonal!$J$13=0,"",ROUND(Seasonal!$J$13+Seasonal!$J$12*$A166,0)))</f>
        <v/>
      </c>
      <c r="K166" s="11">
        <f>IF($I166="","",IFERROR(INDEX(Seasonal!$F$6:$F$17,MATCH($I166,Seasonal!$A$6:$A$17,0)),1))</f>
        <v/>
      </c>
      <c r="L166" s="12">
        <f>IF(OR($J166="",$K166=""),"",ROUND($J166*$K166,0))</f>
        <v/>
      </c>
      <c r="M166" s="13">
        <f>IF(OR($E166="",$L166=""),"",IFERROR(($E166-$L166)/$L166,""))</f>
        <v/>
      </c>
      <c r="N166" s="13">
        <f>IF($M166="","",ABS($M166))</f>
        <v/>
      </c>
    </row>
    <row r="167">
      <c r="A167" s="8" t="n"/>
      <c r="B167" s="9" t="n"/>
      <c r="C167" s="19" t="n"/>
      <c r="D167" s="16">
        <f>IF(OR($A167="",$B167="",$C167=""),"",ROUND($B167*$C167,0))</f>
        <v/>
      </c>
      <c r="E167" s="9" t="n"/>
      <c r="F167" s="13">
        <f>IF(OR($A167="",$E167="",$D167=""),"",IFERROR(($E167-$D167)/$D167,""))</f>
        <v/>
      </c>
      <c r="G167" s="13">
        <f>IF($F167="","",ABS($F167))</f>
        <v/>
      </c>
      <c r="H167" s="10">
        <f>IF($E167="","",COUNT($E$6:$E167))</f>
        <v/>
      </c>
      <c r="I167" s="10">
        <f>IF($A167="","",MONTH($A167))</f>
        <v/>
      </c>
      <c r="J167" s="12">
        <f>IF($A167="","",IF(Seasonal!$J$13=0,"",ROUND(Seasonal!$J$13+Seasonal!$J$12*$A167,0)))</f>
        <v/>
      </c>
      <c r="K167" s="11">
        <f>IF($I167="","",IFERROR(INDEX(Seasonal!$F$6:$F$17,MATCH($I167,Seasonal!$A$6:$A$17,0)),1))</f>
        <v/>
      </c>
      <c r="L167" s="12">
        <f>IF(OR($J167="",$K167=""),"",ROUND($J167*$K167,0))</f>
        <v/>
      </c>
      <c r="M167" s="13">
        <f>IF(OR($E167="",$L167=""),"",IFERROR(($E167-$L167)/$L167,""))</f>
        <v/>
      </c>
      <c r="N167" s="13">
        <f>IF($M167="","",ABS($M167))</f>
        <v/>
      </c>
    </row>
    <row r="168">
      <c r="A168" s="8" t="n"/>
      <c r="B168" s="9" t="n"/>
      <c r="C168" s="19" t="n"/>
      <c r="D168" s="16">
        <f>IF(OR($A168="",$B168="",$C168=""),"",ROUND($B168*$C168,0))</f>
        <v/>
      </c>
      <c r="E168" s="9" t="n"/>
      <c r="F168" s="13">
        <f>IF(OR($A168="",$E168="",$D168=""),"",IFERROR(($E168-$D168)/$D168,""))</f>
        <v/>
      </c>
      <c r="G168" s="13">
        <f>IF($F168="","",ABS($F168))</f>
        <v/>
      </c>
      <c r="H168" s="10">
        <f>IF($E168="","",COUNT($E$6:$E168))</f>
        <v/>
      </c>
      <c r="I168" s="10">
        <f>IF($A168="","",MONTH($A168))</f>
        <v/>
      </c>
      <c r="J168" s="12">
        <f>IF($A168="","",IF(Seasonal!$J$13=0,"",ROUND(Seasonal!$J$13+Seasonal!$J$12*$A168,0)))</f>
        <v/>
      </c>
      <c r="K168" s="11">
        <f>IF($I168="","",IFERROR(INDEX(Seasonal!$F$6:$F$17,MATCH($I168,Seasonal!$A$6:$A$17,0)),1))</f>
        <v/>
      </c>
      <c r="L168" s="12">
        <f>IF(OR($J168="",$K168=""),"",ROUND($J168*$K168,0))</f>
        <v/>
      </c>
      <c r="M168" s="13">
        <f>IF(OR($E168="",$L168=""),"",IFERROR(($E168-$L168)/$L168,""))</f>
        <v/>
      </c>
      <c r="N168" s="13">
        <f>IF($M168="","",ABS($M168))</f>
        <v/>
      </c>
    </row>
    <row r="169">
      <c r="A169" s="8" t="n"/>
      <c r="B169" s="9" t="n"/>
      <c r="C169" s="19" t="n"/>
      <c r="D169" s="16">
        <f>IF(OR($A169="",$B169="",$C169=""),"",ROUND($B169*$C169,0))</f>
        <v/>
      </c>
      <c r="E169" s="9" t="n"/>
      <c r="F169" s="13">
        <f>IF(OR($A169="",$E169="",$D169=""),"",IFERROR(($E169-$D169)/$D169,""))</f>
        <v/>
      </c>
      <c r="G169" s="13">
        <f>IF($F169="","",ABS($F169))</f>
        <v/>
      </c>
      <c r="H169" s="10">
        <f>IF($E169="","",COUNT($E$6:$E169))</f>
        <v/>
      </c>
      <c r="I169" s="10">
        <f>IF($A169="","",MONTH($A169))</f>
        <v/>
      </c>
      <c r="J169" s="12">
        <f>IF($A169="","",IF(Seasonal!$J$13=0,"",ROUND(Seasonal!$J$13+Seasonal!$J$12*$A169,0)))</f>
        <v/>
      </c>
      <c r="K169" s="11">
        <f>IF($I169="","",IFERROR(INDEX(Seasonal!$F$6:$F$17,MATCH($I169,Seasonal!$A$6:$A$17,0)),1))</f>
        <v/>
      </c>
      <c r="L169" s="12">
        <f>IF(OR($J169="",$K169=""),"",ROUND($J169*$K169,0))</f>
        <v/>
      </c>
      <c r="M169" s="13">
        <f>IF(OR($E169="",$L169=""),"",IFERROR(($E169-$L169)/$L169,""))</f>
        <v/>
      </c>
      <c r="N169" s="13">
        <f>IF($M169="","",ABS($M169))</f>
        <v/>
      </c>
    </row>
    <row r="170">
      <c r="A170" s="8" t="n"/>
      <c r="B170" s="9" t="n"/>
      <c r="C170" s="19" t="n"/>
      <c r="D170" s="16">
        <f>IF(OR($A170="",$B170="",$C170=""),"",ROUND($B170*$C170,0))</f>
        <v/>
      </c>
      <c r="E170" s="9" t="n"/>
      <c r="F170" s="13">
        <f>IF(OR($A170="",$E170="",$D170=""),"",IFERROR(($E170-$D170)/$D170,""))</f>
        <v/>
      </c>
      <c r="G170" s="13">
        <f>IF($F170="","",ABS($F170))</f>
        <v/>
      </c>
      <c r="H170" s="10">
        <f>IF($E170="","",COUNT($E$6:$E170))</f>
        <v/>
      </c>
      <c r="I170" s="10">
        <f>IF($A170="","",MONTH($A170))</f>
        <v/>
      </c>
      <c r="J170" s="12">
        <f>IF($A170="","",IF(Seasonal!$J$13=0,"",ROUND(Seasonal!$J$13+Seasonal!$J$12*$A170,0)))</f>
        <v/>
      </c>
      <c r="K170" s="11">
        <f>IF($I170="","",IFERROR(INDEX(Seasonal!$F$6:$F$17,MATCH($I170,Seasonal!$A$6:$A$17,0)),1))</f>
        <v/>
      </c>
      <c r="L170" s="12">
        <f>IF(OR($J170="",$K170=""),"",ROUND($J170*$K170,0))</f>
        <v/>
      </c>
      <c r="M170" s="13">
        <f>IF(OR($E170="",$L170=""),"",IFERROR(($E170-$L170)/$L170,""))</f>
        <v/>
      </c>
      <c r="N170" s="13">
        <f>IF($M170="","",ABS($M170))</f>
        <v/>
      </c>
    </row>
    <row r="171">
      <c r="A171" s="8" t="n"/>
      <c r="B171" s="9" t="n"/>
      <c r="C171" s="19" t="n"/>
      <c r="D171" s="16">
        <f>IF(OR($A171="",$B171="",$C171=""),"",ROUND($B171*$C171,0))</f>
        <v/>
      </c>
      <c r="E171" s="9" t="n"/>
      <c r="F171" s="13">
        <f>IF(OR($A171="",$E171="",$D171=""),"",IFERROR(($E171-$D171)/$D171,""))</f>
        <v/>
      </c>
      <c r="G171" s="13">
        <f>IF($F171="","",ABS($F171))</f>
        <v/>
      </c>
      <c r="H171" s="10">
        <f>IF($E171="","",COUNT($E$6:$E171))</f>
        <v/>
      </c>
      <c r="I171" s="10">
        <f>IF($A171="","",MONTH($A171))</f>
        <v/>
      </c>
      <c r="J171" s="12">
        <f>IF($A171="","",IF(Seasonal!$J$13=0,"",ROUND(Seasonal!$J$13+Seasonal!$J$12*$A171,0)))</f>
        <v/>
      </c>
      <c r="K171" s="11">
        <f>IF($I171="","",IFERROR(INDEX(Seasonal!$F$6:$F$17,MATCH($I171,Seasonal!$A$6:$A$17,0)),1))</f>
        <v/>
      </c>
      <c r="L171" s="12">
        <f>IF(OR($J171="",$K171=""),"",ROUND($J171*$K171,0))</f>
        <v/>
      </c>
      <c r="M171" s="13">
        <f>IF(OR($E171="",$L171=""),"",IFERROR(($E171-$L171)/$L171,""))</f>
        <v/>
      </c>
      <c r="N171" s="13">
        <f>IF($M171="","",ABS($M171))</f>
        <v/>
      </c>
    </row>
    <row r="172">
      <c r="A172" s="8" t="n"/>
      <c r="B172" s="9" t="n"/>
      <c r="C172" s="19" t="n"/>
      <c r="D172" s="16">
        <f>IF(OR($A172="",$B172="",$C172=""),"",ROUND($B172*$C172,0))</f>
        <v/>
      </c>
      <c r="E172" s="9" t="n"/>
      <c r="F172" s="13">
        <f>IF(OR($A172="",$E172="",$D172=""),"",IFERROR(($E172-$D172)/$D172,""))</f>
        <v/>
      </c>
      <c r="G172" s="13">
        <f>IF($F172="","",ABS($F172))</f>
        <v/>
      </c>
      <c r="H172" s="10">
        <f>IF($E172="","",COUNT($E$6:$E172))</f>
        <v/>
      </c>
      <c r="I172" s="10">
        <f>IF($A172="","",MONTH($A172))</f>
        <v/>
      </c>
      <c r="J172" s="12">
        <f>IF($A172="","",IF(Seasonal!$J$13=0,"",ROUND(Seasonal!$J$13+Seasonal!$J$12*$A172,0)))</f>
        <v/>
      </c>
      <c r="K172" s="11">
        <f>IF($I172="","",IFERROR(INDEX(Seasonal!$F$6:$F$17,MATCH($I172,Seasonal!$A$6:$A$17,0)),1))</f>
        <v/>
      </c>
      <c r="L172" s="12">
        <f>IF(OR($J172="",$K172=""),"",ROUND($J172*$K172,0))</f>
        <v/>
      </c>
      <c r="M172" s="13">
        <f>IF(OR($E172="",$L172=""),"",IFERROR(($E172-$L172)/$L172,""))</f>
        <v/>
      </c>
      <c r="N172" s="13">
        <f>IF($M172="","",ABS($M172))</f>
        <v/>
      </c>
    </row>
    <row r="173">
      <c r="A173" s="8" t="n"/>
      <c r="B173" s="9" t="n"/>
      <c r="C173" s="19" t="n"/>
      <c r="D173" s="16">
        <f>IF(OR($A173="",$B173="",$C173=""),"",ROUND($B173*$C173,0))</f>
        <v/>
      </c>
      <c r="E173" s="9" t="n"/>
      <c r="F173" s="13">
        <f>IF(OR($A173="",$E173="",$D173=""),"",IFERROR(($E173-$D173)/$D173,""))</f>
        <v/>
      </c>
      <c r="G173" s="13">
        <f>IF($F173="","",ABS($F173))</f>
        <v/>
      </c>
      <c r="H173" s="10">
        <f>IF($E173="","",COUNT($E$6:$E173))</f>
        <v/>
      </c>
      <c r="I173" s="10">
        <f>IF($A173="","",MONTH($A173))</f>
        <v/>
      </c>
      <c r="J173" s="12">
        <f>IF($A173="","",IF(Seasonal!$J$13=0,"",ROUND(Seasonal!$J$13+Seasonal!$J$12*$A173,0)))</f>
        <v/>
      </c>
      <c r="K173" s="11">
        <f>IF($I173="","",IFERROR(INDEX(Seasonal!$F$6:$F$17,MATCH($I173,Seasonal!$A$6:$A$17,0)),1))</f>
        <v/>
      </c>
      <c r="L173" s="12">
        <f>IF(OR($J173="",$K173=""),"",ROUND($J173*$K173,0))</f>
        <v/>
      </c>
      <c r="M173" s="13">
        <f>IF(OR($E173="",$L173=""),"",IFERROR(($E173-$L173)/$L173,""))</f>
        <v/>
      </c>
      <c r="N173" s="13">
        <f>IF($M173="","",ABS($M173))</f>
        <v/>
      </c>
    </row>
    <row r="174">
      <c r="A174" s="8" t="n"/>
      <c r="B174" s="9" t="n"/>
      <c r="C174" s="19" t="n"/>
      <c r="D174" s="16">
        <f>IF(OR($A174="",$B174="",$C174=""),"",ROUND($B174*$C174,0))</f>
        <v/>
      </c>
      <c r="E174" s="9" t="n"/>
      <c r="F174" s="13">
        <f>IF(OR($A174="",$E174="",$D174=""),"",IFERROR(($E174-$D174)/$D174,""))</f>
        <v/>
      </c>
      <c r="G174" s="13">
        <f>IF($F174="","",ABS($F174))</f>
        <v/>
      </c>
      <c r="H174" s="10">
        <f>IF($E174="","",COUNT($E$6:$E174))</f>
        <v/>
      </c>
      <c r="I174" s="10">
        <f>IF($A174="","",MONTH($A174))</f>
        <v/>
      </c>
      <c r="J174" s="12">
        <f>IF($A174="","",IF(Seasonal!$J$13=0,"",ROUND(Seasonal!$J$13+Seasonal!$J$12*$A174,0)))</f>
        <v/>
      </c>
      <c r="K174" s="11">
        <f>IF($I174="","",IFERROR(INDEX(Seasonal!$F$6:$F$17,MATCH($I174,Seasonal!$A$6:$A$17,0)),1))</f>
        <v/>
      </c>
      <c r="L174" s="12">
        <f>IF(OR($J174="",$K174=""),"",ROUND($J174*$K174,0))</f>
        <v/>
      </c>
      <c r="M174" s="13">
        <f>IF(OR($E174="",$L174=""),"",IFERROR(($E174-$L174)/$L174,""))</f>
        <v/>
      </c>
      <c r="N174" s="13">
        <f>IF($M174="","",ABS($M174))</f>
        <v/>
      </c>
    </row>
    <row r="175">
      <c r="A175" s="8" t="n"/>
      <c r="B175" s="9" t="n"/>
      <c r="C175" s="19" t="n"/>
      <c r="D175" s="16">
        <f>IF(OR($A175="",$B175="",$C175=""),"",ROUND($B175*$C175,0))</f>
        <v/>
      </c>
      <c r="E175" s="9" t="n"/>
      <c r="F175" s="13">
        <f>IF(OR($A175="",$E175="",$D175=""),"",IFERROR(($E175-$D175)/$D175,""))</f>
        <v/>
      </c>
      <c r="G175" s="13">
        <f>IF($F175="","",ABS($F175))</f>
        <v/>
      </c>
      <c r="H175" s="10">
        <f>IF($E175="","",COUNT($E$6:$E175))</f>
        <v/>
      </c>
      <c r="I175" s="10">
        <f>IF($A175="","",MONTH($A175))</f>
        <v/>
      </c>
      <c r="J175" s="12">
        <f>IF($A175="","",IF(Seasonal!$J$13=0,"",ROUND(Seasonal!$J$13+Seasonal!$J$12*$A175,0)))</f>
        <v/>
      </c>
      <c r="K175" s="11">
        <f>IF($I175="","",IFERROR(INDEX(Seasonal!$F$6:$F$17,MATCH($I175,Seasonal!$A$6:$A$17,0)),1))</f>
        <v/>
      </c>
      <c r="L175" s="12">
        <f>IF(OR($J175="",$K175=""),"",ROUND($J175*$K175,0))</f>
        <v/>
      </c>
      <c r="M175" s="13">
        <f>IF(OR($E175="",$L175=""),"",IFERROR(($E175-$L175)/$L175,""))</f>
        <v/>
      </c>
      <c r="N175" s="13">
        <f>IF($M175="","",ABS($M175))</f>
        <v/>
      </c>
    </row>
    <row r="176">
      <c r="A176" s="8" t="n"/>
      <c r="B176" s="9" t="n"/>
      <c r="C176" s="19" t="n"/>
      <c r="D176" s="16">
        <f>IF(OR($A176="",$B176="",$C176=""),"",ROUND($B176*$C176,0))</f>
        <v/>
      </c>
      <c r="E176" s="9" t="n"/>
      <c r="F176" s="13">
        <f>IF(OR($A176="",$E176="",$D176=""),"",IFERROR(($E176-$D176)/$D176,""))</f>
        <v/>
      </c>
      <c r="G176" s="13">
        <f>IF($F176="","",ABS($F176))</f>
        <v/>
      </c>
      <c r="H176" s="10">
        <f>IF($E176="","",COUNT($E$6:$E176))</f>
        <v/>
      </c>
      <c r="I176" s="10">
        <f>IF($A176="","",MONTH($A176))</f>
        <v/>
      </c>
      <c r="J176" s="12">
        <f>IF($A176="","",IF(Seasonal!$J$13=0,"",ROUND(Seasonal!$J$13+Seasonal!$J$12*$A176,0)))</f>
        <v/>
      </c>
      <c r="K176" s="11">
        <f>IF($I176="","",IFERROR(INDEX(Seasonal!$F$6:$F$17,MATCH($I176,Seasonal!$A$6:$A$17,0)),1))</f>
        <v/>
      </c>
      <c r="L176" s="12">
        <f>IF(OR($J176="",$K176=""),"",ROUND($J176*$K176,0))</f>
        <v/>
      </c>
      <c r="M176" s="13">
        <f>IF(OR($E176="",$L176=""),"",IFERROR(($E176-$L176)/$L176,""))</f>
        <v/>
      </c>
      <c r="N176" s="13">
        <f>IF($M176="","",ABS($M176))</f>
        <v/>
      </c>
    </row>
    <row r="177">
      <c r="A177" s="8" t="n"/>
      <c r="B177" s="9" t="n"/>
      <c r="C177" s="19" t="n"/>
      <c r="D177" s="16">
        <f>IF(OR($A177="",$B177="",$C177=""),"",ROUND($B177*$C177,0))</f>
        <v/>
      </c>
      <c r="E177" s="9" t="n"/>
      <c r="F177" s="13">
        <f>IF(OR($A177="",$E177="",$D177=""),"",IFERROR(($E177-$D177)/$D177,""))</f>
        <v/>
      </c>
      <c r="G177" s="13">
        <f>IF($F177="","",ABS($F177))</f>
        <v/>
      </c>
      <c r="H177" s="10">
        <f>IF($E177="","",COUNT($E$6:$E177))</f>
        <v/>
      </c>
      <c r="I177" s="10">
        <f>IF($A177="","",MONTH($A177))</f>
        <v/>
      </c>
      <c r="J177" s="12">
        <f>IF($A177="","",IF(Seasonal!$J$13=0,"",ROUND(Seasonal!$J$13+Seasonal!$J$12*$A177,0)))</f>
        <v/>
      </c>
      <c r="K177" s="11">
        <f>IF($I177="","",IFERROR(INDEX(Seasonal!$F$6:$F$17,MATCH($I177,Seasonal!$A$6:$A$17,0)),1))</f>
        <v/>
      </c>
      <c r="L177" s="12">
        <f>IF(OR($J177="",$K177=""),"",ROUND($J177*$K177,0))</f>
        <v/>
      </c>
      <c r="M177" s="13">
        <f>IF(OR($E177="",$L177=""),"",IFERROR(($E177-$L177)/$L177,""))</f>
        <v/>
      </c>
      <c r="N177" s="13">
        <f>IF($M177="","",ABS($M177))</f>
        <v/>
      </c>
    </row>
    <row r="178">
      <c r="A178" s="8" t="n"/>
      <c r="B178" s="9" t="n"/>
      <c r="C178" s="19" t="n"/>
      <c r="D178" s="16">
        <f>IF(OR($A178="",$B178="",$C178=""),"",ROUND($B178*$C178,0))</f>
        <v/>
      </c>
      <c r="E178" s="9" t="n"/>
      <c r="F178" s="13">
        <f>IF(OR($A178="",$E178="",$D178=""),"",IFERROR(($E178-$D178)/$D178,""))</f>
        <v/>
      </c>
      <c r="G178" s="13">
        <f>IF($F178="","",ABS($F178))</f>
        <v/>
      </c>
      <c r="H178" s="10">
        <f>IF($E178="","",COUNT($E$6:$E178))</f>
        <v/>
      </c>
      <c r="I178" s="10">
        <f>IF($A178="","",MONTH($A178))</f>
        <v/>
      </c>
      <c r="J178" s="12">
        <f>IF($A178="","",IF(Seasonal!$J$13=0,"",ROUND(Seasonal!$J$13+Seasonal!$J$12*$A178,0)))</f>
        <v/>
      </c>
      <c r="K178" s="11">
        <f>IF($I178="","",IFERROR(INDEX(Seasonal!$F$6:$F$17,MATCH($I178,Seasonal!$A$6:$A$17,0)),1))</f>
        <v/>
      </c>
      <c r="L178" s="12">
        <f>IF(OR($J178="",$K178=""),"",ROUND($J178*$K178,0))</f>
        <v/>
      </c>
      <c r="M178" s="13">
        <f>IF(OR($E178="",$L178=""),"",IFERROR(($E178-$L178)/$L178,""))</f>
        <v/>
      </c>
      <c r="N178" s="13">
        <f>IF($M178="","",ABS($M178))</f>
        <v/>
      </c>
    </row>
    <row r="179">
      <c r="A179" s="8" t="n"/>
      <c r="B179" s="9" t="n"/>
      <c r="C179" s="19" t="n"/>
      <c r="D179" s="16">
        <f>IF(OR($A179="",$B179="",$C179=""),"",ROUND($B179*$C179,0))</f>
        <v/>
      </c>
      <c r="E179" s="9" t="n"/>
      <c r="F179" s="13">
        <f>IF(OR($A179="",$E179="",$D179=""),"",IFERROR(($E179-$D179)/$D179,""))</f>
        <v/>
      </c>
      <c r="G179" s="13">
        <f>IF($F179="","",ABS($F179))</f>
        <v/>
      </c>
      <c r="H179" s="10">
        <f>IF($E179="","",COUNT($E$6:$E179))</f>
        <v/>
      </c>
      <c r="I179" s="10">
        <f>IF($A179="","",MONTH($A179))</f>
        <v/>
      </c>
      <c r="J179" s="12">
        <f>IF($A179="","",IF(Seasonal!$J$13=0,"",ROUND(Seasonal!$J$13+Seasonal!$J$12*$A179,0)))</f>
        <v/>
      </c>
      <c r="K179" s="11">
        <f>IF($I179="","",IFERROR(INDEX(Seasonal!$F$6:$F$17,MATCH($I179,Seasonal!$A$6:$A$17,0)),1))</f>
        <v/>
      </c>
      <c r="L179" s="12">
        <f>IF(OR($J179="",$K179=""),"",ROUND($J179*$K179,0))</f>
        <v/>
      </c>
      <c r="M179" s="13">
        <f>IF(OR($E179="",$L179=""),"",IFERROR(($E179-$L179)/$L179,""))</f>
        <v/>
      </c>
      <c r="N179" s="13">
        <f>IF($M179="","",ABS($M179))</f>
        <v/>
      </c>
    </row>
    <row r="180">
      <c r="A180" s="8" t="n"/>
      <c r="B180" s="9" t="n"/>
      <c r="C180" s="19" t="n"/>
      <c r="D180" s="16">
        <f>IF(OR($A180="",$B180="",$C180=""),"",ROUND($B180*$C180,0))</f>
        <v/>
      </c>
      <c r="E180" s="9" t="n"/>
      <c r="F180" s="13">
        <f>IF(OR($A180="",$E180="",$D180=""),"",IFERROR(($E180-$D180)/$D180,""))</f>
        <v/>
      </c>
      <c r="G180" s="13">
        <f>IF($F180="","",ABS($F180))</f>
        <v/>
      </c>
      <c r="H180" s="10">
        <f>IF($E180="","",COUNT($E$6:$E180))</f>
        <v/>
      </c>
      <c r="I180" s="10">
        <f>IF($A180="","",MONTH($A180))</f>
        <v/>
      </c>
      <c r="J180" s="12">
        <f>IF($A180="","",IF(Seasonal!$J$13=0,"",ROUND(Seasonal!$J$13+Seasonal!$J$12*$A180,0)))</f>
        <v/>
      </c>
      <c r="K180" s="11">
        <f>IF($I180="","",IFERROR(INDEX(Seasonal!$F$6:$F$17,MATCH($I180,Seasonal!$A$6:$A$17,0)),1))</f>
        <v/>
      </c>
      <c r="L180" s="12">
        <f>IF(OR($J180="",$K180=""),"",ROUND($J180*$K180,0))</f>
        <v/>
      </c>
      <c r="M180" s="13">
        <f>IF(OR($E180="",$L180=""),"",IFERROR(($E180-$L180)/$L180,""))</f>
        <v/>
      </c>
      <c r="N180" s="13">
        <f>IF($M180="","",ABS($M180))</f>
        <v/>
      </c>
    </row>
    <row r="181">
      <c r="A181" s="8" t="n"/>
      <c r="B181" s="9" t="n"/>
      <c r="C181" s="19" t="n"/>
      <c r="D181" s="16">
        <f>IF(OR($A181="",$B181="",$C181=""),"",ROUND($B181*$C181,0))</f>
        <v/>
      </c>
      <c r="E181" s="9" t="n"/>
      <c r="F181" s="13">
        <f>IF(OR($A181="",$E181="",$D181=""),"",IFERROR(($E181-$D181)/$D181,""))</f>
        <v/>
      </c>
      <c r="G181" s="13">
        <f>IF($F181="","",ABS($F181))</f>
        <v/>
      </c>
      <c r="H181" s="10">
        <f>IF($E181="","",COUNT($E$6:$E181))</f>
        <v/>
      </c>
      <c r="I181" s="10">
        <f>IF($A181="","",MONTH($A181))</f>
        <v/>
      </c>
      <c r="J181" s="12">
        <f>IF($A181="","",IF(Seasonal!$J$13=0,"",ROUND(Seasonal!$J$13+Seasonal!$J$12*$A181,0)))</f>
        <v/>
      </c>
      <c r="K181" s="11">
        <f>IF($I181="","",IFERROR(INDEX(Seasonal!$F$6:$F$17,MATCH($I181,Seasonal!$A$6:$A$17,0)),1))</f>
        <v/>
      </c>
      <c r="L181" s="12">
        <f>IF(OR($J181="",$K181=""),"",ROUND($J181*$K181,0))</f>
        <v/>
      </c>
      <c r="M181" s="13">
        <f>IF(OR($E181="",$L181=""),"",IFERROR(($E181-$L181)/$L181,""))</f>
        <v/>
      </c>
      <c r="N181" s="13">
        <f>IF($M181="","",ABS($M181))</f>
        <v/>
      </c>
    </row>
    <row r="182">
      <c r="A182" s="8" t="n"/>
      <c r="B182" s="9" t="n"/>
      <c r="C182" s="19" t="n"/>
      <c r="D182" s="16">
        <f>IF(OR($A182="",$B182="",$C182=""),"",ROUND($B182*$C182,0))</f>
        <v/>
      </c>
      <c r="E182" s="9" t="n"/>
      <c r="F182" s="13">
        <f>IF(OR($A182="",$E182="",$D182=""),"",IFERROR(($E182-$D182)/$D182,""))</f>
        <v/>
      </c>
      <c r="G182" s="13">
        <f>IF($F182="","",ABS($F182))</f>
        <v/>
      </c>
      <c r="H182" s="10">
        <f>IF($E182="","",COUNT($E$6:$E182))</f>
        <v/>
      </c>
      <c r="I182" s="10">
        <f>IF($A182="","",MONTH($A182))</f>
        <v/>
      </c>
      <c r="J182" s="12">
        <f>IF($A182="","",IF(Seasonal!$J$13=0,"",ROUND(Seasonal!$J$13+Seasonal!$J$12*$A182,0)))</f>
        <v/>
      </c>
      <c r="K182" s="11">
        <f>IF($I182="","",IFERROR(INDEX(Seasonal!$F$6:$F$17,MATCH($I182,Seasonal!$A$6:$A$17,0)),1))</f>
        <v/>
      </c>
      <c r="L182" s="12">
        <f>IF(OR($J182="",$K182=""),"",ROUND($J182*$K182,0))</f>
        <v/>
      </c>
      <c r="M182" s="13">
        <f>IF(OR($E182="",$L182=""),"",IFERROR(($E182-$L182)/$L182,""))</f>
        <v/>
      </c>
      <c r="N182" s="13">
        <f>IF($M182="","",ABS($M182))</f>
        <v/>
      </c>
    </row>
    <row r="183">
      <c r="A183" s="8" t="n"/>
      <c r="B183" s="9" t="n"/>
      <c r="C183" s="19" t="n"/>
      <c r="D183" s="16">
        <f>IF(OR($A183="",$B183="",$C183=""),"",ROUND($B183*$C183,0))</f>
        <v/>
      </c>
      <c r="E183" s="9" t="n"/>
      <c r="F183" s="13">
        <f>IF(OR($A183="",$E183="",$D183=""),"",IFERROR(($E183-$D183)/$D183,""))</f>
        <v/>
      </c>
      <c r="G183" s="13">
        <f>IF($F183="","",ABS($F183))</f>
        <v/>
      </c>
      <c r="H183" s="10">
        <f>IF($E183="","",COUNT($E$6:$E183))</f>
        <v/>
      </c>
      <c r="I183" s="10">
        <f>IF($A183="","",MONTH($A183))</f>
        <v/>
      </c>
      <c r="J183" s="12">
        <f>IF($A183="","",IF(Seasonal!$J$13=0,"",ROUND(Seasonal!$J$13+Seasonal!$J$12*$A183,0)))</f>
        <v/>
      </c>
      <c r="K183" s="11">
        <f>IF($I183="","",IFERROR(INDEX(Seasonal!$F$6:$F$17,MATCH($I183,Seasonal!$A$6:$A$17,0)),1))</f>
        <v/>
      </c>
      <c r="L183" s="12">
        <f>IF(OR($J183="",$K183=""),"",ROUND($J183*$K183,0))</f>
        <v/>
      </c>
      <c r="M183" s="13">
        <f>IF(OR($E183="",$L183=""),"",IFERROR(($E183-$L183)/$L183,""))</f>
        <v/>
      </c>
      <c r="N183" s="13">
        <f>IF($M183="","",ABS($M183))</f>
        <v/>
      </c>
    </row>
    <row r="184">
      <c r="A184" s="8" t="n"/>
      <c r="B184" s="9" t="n"/>
      <c r="C184" s="19" t="n"/>
      <c r="D184" s="16">
        <f>IF(OR($A184="",$B184="",$C184=""),"",ROUND($B184*$C184,0))</f>
        <v/>
      </c>
      <c r="E184" s="9" t="n"/>
      <c r="F184" s="13">
        <f>IF(OR($A184="",$E184="",$D184=""),"",IFERROR(($E184-$D184)/$D184,""))</f>
        <v/>
      </c>
      <c r="G184" s="13">
        <f>IF($F184="","",ABS($F184))</f>
        <v/>
      </c>
      <c r="H184" s="10">
        <f>IF($E184="","",COUNT($E$6:$E184))</f>
        <v/>
      </c>
      <c r="I184" s="10">
        <f>IF($A184="","",MONTH($A184))</f>
        <v/>
      </c>
      <c r="J184" s="12">
        <f>IF($A184="","",IF(Seasonal!$J$13=0,"",ROUND(Seasonal!$J$13+Seasonal!$J$12*$A184,0)))</f>
        <v/>
      </c>
      <c r="K184" s="11">
        <f>IF($I184="","",IFERROR(INDEX(Seasonal!$F$6:$F$17,MATCH($I184,Seasonal!$A$6:$A$17,0)),1))</f>
        <v/>
      </c>
      <c r="L184" s="12">
        <f>IF(OR($J184="",$K184=""),"",ROUND($J184*$K184,0))</f>
        <v/>
      </c>
      <c r="M184" s="13">
        <f>IF(OR($E184="",$L184=""),"",IFERROR(($E184-$L184)/$L184,""))</f>
        <v/>
      </c>
      <c r="N184" s="13">
        <f>IF($M184="","",ABS($M184))</f>
        <v/>
      </c>
    </row>
    <row r="185">
      <c r="A185" s="8" t="n"/>
      <c r="B185" s="9" t="n"/>
      <c r="C185" s="19" t="n"/>
      <c r="D185" s="16">
        <f>IF(OR($A185="",$B185="",$C185=""),"",ROUND($B185*$C185,0))</f>
        <v/>
      </c>
      <c r="E185" s="9" t="n"/>
      <c r="F185" s="13">
        <f>IF(OR($A185="",$E185="",$D185=""),"",IFERROR(($E185-$D185)/$D185,""))</f>
        <v/>
      </c>
      <c r="G185" s="13">
        <f>IF($F185="","",ABS($F185))</f>
        <v/>
      </c>
      <c r="H185" s="10">
        <f>IF($E185="","",COUNT($E$6:$E185))</f>
        <v/>
      </c>
      <c r="I185" s="10">
        <f>IF($A185="","",MONTH($A185))</f>
        <v/>
      </c>
      <c r="J185" s="12">
        <f>IF($A185="","",IF(Seasonal!$J$13=0,"",ROUND(Seasonal!$J$13+Seasonal!$J$12*$A185,0)))</f>
        <v/>
      </c>
      <c r="K185" s="11">
        <f>IF($I185="","",IFERROR(INDEX(Seasonal!$F$6:$F$17,MATCH($I185,Seasonal!$A$6:$A$17,0)),1))</f>
        <v/>
      </c>
      <c r="L185" s="12">
        <f>IF(OR($J185="",$K185=""),"",ROUND($J185*$K185,0))</f>
        <v/>
      </c>
      <c r="M185" s="13">
        <f>IF(OR($E185="",$L185=""),"",IFERROR(($E185-$L185)/$L185,""))</f>
        <v/>
      </c>
      <c r="N185" s="13">
        <f>IF($M185="","",ABS($M185))</f>
        <v/>
      </c>
    </row>
    <row r="186">
      <c r="A186" s="8" t="n"/>
      <c r="B186" s="9" t="n"/>
      <c r="C186" s="19" t="n"/>
      <c r="D186" s="16">
        <f>IF(OR($A186="",$B186="",$C186=""),"",ROUND($B186*$C186,0))</f>
        <v/>
      </c>
      <c r="E186" s="9" t="n"/>
      <c r="F186" s="13">
        <f>IF(OR($A186="",$E186="",$D186=""),"",IFERROR(($E186-$D186)/$D186,""))</f>
        <v/>
      </c>
      <c r="G186" s="13">
        <f>IF($F186="","",ABS($F186))</f>
        <v/>
      </c>
      <c r="H186" s="10">
        <f>IF($E186="","",COUNT($E$6:$E186))</f>
        <v/>
      </c>
      <c r="I186" s="10">
        <f>IF($A186="","",MONTH($A186))</f>
        <v/>
      </c>
      <c r="J186" s="12">
        <f>IF($A186="","",IF(Seasonal!$J$13=0,"",ROUND(Seasonal!$J$13+Seasonal!$J$12*$A186,0)))</f>
        <v/>
      </c>
      <c r="K186" s="11">
        <f>IF($I186="","",IFERROR(INDEX(Seasonal!$F$6:$F$17,MATCH($I186,Seasonal!$A$6:$A$17,0)),1))</f>
        <v/>
      </c>
      <c r="L186" s="12">
        <f>IF(OR($J186="",$K186=""),"",ROUND($J186*$K186,0))</f>
        <v/>
      </c>
      <c r="M186" s="13">
        <f>IF(OR($E186="",$L186=""),"",IFERROR(($E186-$L186)/$L186,""))</f>
        <v/>
      </c>
      <c r="N186" s="13">
        <f>IF($M186="","",ABS($M186))</f>
        <v/>
      </c>
    </row>
    <row r="187">
      <c r="A187" s="8" t="n"/>
      <c r="B187" s="9" t="n"/>
      <c r="C187" s="19" t="n"/>
      <c r="D187" s="16">
        <f>IF(OR($A187="",$B187="",$C187=""),"",ROUND($B187*$C187,0))</f>
        <v/>
      </c>
      <c r="E187" s="9" t="n"/>
      <c r="F187" s="13">
        <f>IF(OR($A187="",$E187="",$D187=""),"",IFERROR(($E187-$D187)/$D187,""))</f>
        <v/>
      </c>
      <c r="G187" s="13">
        <f>IF($F187="","",ABS($F187))</f>
        <v/>
      </c>
      <c r="H187" s="10">
        <f>IF($E187="","",COUNT($E$6:$E187))</f>
        <v/>
      </c>
      <c r="I187" s="10">
        <f>IF($A187="","",MONTH($A187))</f>
        <v/>
      </c>
      <c r="J187" s="12">
        <f>IF($A187="","",IF(Seasonal!$J$13=0,"",ROUND(Seasonal!$J$13+Seasonal!$J$12*$A187,0)))</f>
        <v/>
      </c>
      <c r="K187" s="11">
        <f>IF($I187="","",IFERROR(INDEX(Seasonal!$F$6:$F$17,MATCH($I187,Seasonal!$A$6:$A$17,0)),1))</f>
        <v/>
      </c>
      <c r="L187" s="12">
        <f>IF(OR($J187="",$K187=""),"",ROUND($J187*$K187,0))</f>
        <v/>
      </c>
      <c r="M187" s="13">
        <f>IF(OR($E187="",$L187=""),"",IFERROR(($E187-$L187)/$L187,""))</f>
        <v/>
      </c>
      <c r="N187" s="13">
        <f>IF($M187="","",ABS($M187))</f>
        <v/>
      </c>
    </row>
    <row r="188">
      <c r="A188" s="8" t="n"/>
      <c r="B188" s="9" t="n"/>
      <c r="C188" s="19" t="n"/>
      <c r="D188" s="16">
        <f>IF(OR($A188="",$B188="",$C188=""),"",ROUND($B188*$C188,0))</f>
        <v/>
      </c>
      <c r="E188" s="9" t="n"/>
      <c r="F188" s="13">
        <f>IF(OR($A188="",$E188="",$D188=""),"",IFERROR(($E188-$D188)/$D188,""))</f>
        <v/>
      </c>
      <c r="G188" s="13">
        <f>IF($F188="","",ABS($F188))</f>
        <v/>
      </c>
      <c r="H188" s="10">
        <f>IF($E188="","",COUNT($E$6:$E188))</f>
        <v/>
      </c>
      <c r="I188" s="10">
        <f>IF($A188="","",MONTH($A188))</f>
        <v/>
      </c>
      <c r="J188" s="12">
        <f>IF($A188="","",IF(Seasonal!$J$13=0,"",ROUND(Seasonal!$J$13+Seasonal!$J$12*$A188,0)))</f>
        <v/>
      </c>
      <c r="K188" s="11">
        <f>IF($I188="","",IFERROR(INDEX(Seasonal!$F$6:$F$17,MATCH($I188,Seasonal!$A$6:$A$17,0)),1))</f>
        <v/>
      </c>
      <c r="L188" s="12">
        <f>IF(OR($J188="",$K188=""),"",ROUND($J188*$K188,0))</f>
        <v/>
      </c>
      <c r="M188" s="13">
        <f>IF(OR($E188="",$L188=""),"",IFERROR(($E188-$L188)/$L188,""))</f>
        <v/>
      </c>
      <c r="N188" s="13">
        <f>IF($M188="","",ABS($M188))</f>
        <v/>
      </c>
    </row>
    <row r="189">
      <c r="A189" s="8" t="n"/>
      <c r="B189" s="9" t="n"/>
      <c r="C189" s="19" t="n"/>
      <c r="D189" s="16">
        <f>IF(OR($A189="",$B189="",$C189=""),"",ROUND($B189*$C189,0))</f>
        <v/>
      </c>
      <c r="E189" s="9" t="n"/>
      <c r="F189" s="13">
        <f>IF(OR($A189="",$E189="",$D189=""),"",IFERROR(($E189-$D189)/$D189,""))</f>
        <v/>
      </c>
      <c r="G189" s="13">
        <f>IF($F189="","",ABS($F189))</f>
        <v/>
      </c>
      <c r="H189" s="10">
        <f>IF($E189="","",COUNT($E$6:$E189))</f>
        <v/>
      </c>
      <c r="I189" s="10">
        <f>IF($A189="","",MONTH($A189))</f>
        <v/>
      </c>
      <c r="J189" s="12">
        <f>IF($A189="","",IF(Seasonal!$J$13=0,"",ROUND(Seasonal!$J$13+Seasonal!$J$12*$A189,0)))</f>
        <v/>
      </c>
      <c r="K189" s="11">
        <f>IF($I189="","",IFERROR(INDEX(Seasonal!$F$6:$F$17,MATCH($I189,Seasonal!$A$6:$A$17,0)),1))</f>
        <v/>
      </c>
      <c r="L189" s="12">
        <f>IF(OR($J189="",$K189=""),"",ROUND($J189*$K189,0))</f>
        <v/>
      </c>
      <c r="M189" s="13">
        <f>IF(OR($E189="",$L189=""),"",IFERROR(($E189-$L189)/$L189,""))</f>
        <v/>
      </c>
      <c r="N189" s="13">
        <f>IF($M189="","",ABS($M189))</f>
        <v/>
      </c>
    </row>
    <row r="190">
      <c r="A190" s="8" t="n"/>
      <c r="B190" s="9" t="n"/>
      <c r="C190" s="19" t="n"/>
      <c r="D190" s="16">
        <f>IF(OR($A190="",$B190="",$C190=""),"",ROUND($B190*$C190,0))</f>
        <v/>
      </c>
      <c r="E190" s="9" t="n"/>
      <c r="F190" s="13">
        <f>IF(OR($A190="",$E190="",$D190=""),"",IFERROR(($E190-$D190)/$D190,""))</f>
        <v/>
      </c>
      <c r="G190" s="13">
        <f>IF($F190="","",ABS($F190))</f>
        <v/>
      </c>
      <c r="H190" s="10">
        <f>IF($E190="","",COUNT($E$6:$E190))</f>
        <v/>
      </c>
      <c r="I190" s="10">
        <f>IF($A190="","",MONTH($A190))</f>
        <v/>
      </c>
      <c r="J190" s="12">
        <f>IF($A190="","",IF(Seasonal!$J$13=0,"",ROUND(Seasonal!$J$13+Seasonal!$J$12*$A190,0)))</f>
        <v/>
      </c>
      <c r="K190" s="11">
        <f>IF($I190="","",IFERROR(INDEX(Seasonal!$F$6:$F$17,MATCH($I190,Seasonal!$A$6:$A$17,0)),1))</f>
        <v/>
      </c>
      <c r="L190" s="12">
        <f>IF(OR($J190="",$K190=""),"",ROUND($J190*$K190,0))</f>
        <v/>
      </c>
      <c r="M190" s="13">
        <f>IF(OR($E190="",$L190=""),"",IFERROR(($E190-$L190)/$L190,""))</f>
        <v/>
      </c>
      <c r="N190" s="13">
        <f>IF($M190="","",ABS($M190))</f>
        <v/>
      </c>
    </row>
    <row r="191">
      <c r="A191" s="8" t="n"/>
      <c r="B191" s="9" t="n"/>
      <c r="C191" s="19" t="n"/>
      <c r="D191" s="16">
        <f>IF(OR($A191="",$B191="",$C191=""),"",ROUND($B191*$C191,0))</f>
        <v/>
      </c>
      <c r="E191" s="9" t="n"/>
      <c r="F191" s="13">
        <f>IF(OR($A191="",$E191="",$D191=""),"",IFERROR(($E191-$D191)/$D191,""))</f>
        <v/>
      </c>
      <c r="G191" s="13">
        <f>IF($F191="","",ABS($F191))</f>
        <v/>
      </c>
      <c r="H191" s="10">
        <f>IF($E191="","",COUNT($E$6:$E191))</f>
        <v/>
      </c>
      <c r="I191" s="10">
        <f>IF($A191="","",MONTH($A191))</f>
        <v/>
      </c>
      <c r="J191" s="12">
        <f>IF($A191="","",IF(Seasonal!$J$13=0,"",ROUND(Seasonal!$J$13+Seasonal!$J$12*$A191,0)))</f>
        <v/>
      </c>
      <c r="K191" s="11">
        <f>IF($I191="","",IFERROR(INDEX(Seasonal!$F$6:$F$17,MATCH($I191,Seasonal!$A$6:$A$17,0)),1))</f>
        <v/>
      </c>
      <c r="L191" s="12">
        <f>IF(OR($J191="",$K191=""),"",ROUND($J191*$K191,0))</f>
        <v/>
      </c>
      <c r="M191" s="13">
        <f>IF(OR($E191="",$L191=""),"",IFERROR(($E191-$L191)/$L191,""))</f>
        <v/>
      </c>
      <c r="N191" s="13">
        <f>IF($M191="","",ABS($M191))</f>
        <v/>
      </c>
    </row>
    <row r="192">
      <c r="A192" s="8" t="n"/>
      <c r="B192" s="9" t="n"/>
      <c r="C192" s="19" t="n"/>
      <c r="D192" s="16">
        <f>IF(OR($A192="",$B192="",$C192=""),"",ROUND($B192*$C192,0))</f>
        <v/>
      </c>
      <c r="E192" s="9" t="n"/>
      <c r="F192" s="13">
        <f>IF(OR($A192="",$E192="",$D192=""),"",IFERROR(($E192-$D192)/$D192,""))</f>
        <v/>
      </c>
      <c r="G192" s="13">
        <f>IF($F192="","",ABS($F192))</f>
        <v/>
      </c>
      <c r="H192" s="10">
        <f>IF($E192="","",COUNT($E$6:$E192))</f>
        <v/>
      </c>
      <c r="I192" s="10">
        <f>IF($A192="","",MONTH($A192))</f>
        <v/>
      </c>
      <c r="J192" s="12">
        <f>IF($A192="","",IF(Seasonal!$J$13=0,"",ROUND(Seasonal!$J$13+Seasonal!$J$12*$A192,0)))</f>
        <v/>
      </c>
      <c r="K192" s="11">
        <f>IF($I192="","",IFERROR(INDEX(Seasonal!$F$6:$F$17,MATCH($I192,Seasonal!$A$6:$A$17,0)),1))</f>
        <v/>
      </c>
      <c r="L192" s="12">
        <f>IF(OR($J192="",$K192=""),"",ROUND($J192*$K192,0))</f>
        <v/>
      </c>
      <c r="M192" s="13">
        <f>IF(OR($E192="",$L192=""),"",IFERROR(($E192-$L192)/$L192,""))</f>
        <v/>
      </c>
      <c r="N192" s="13">
        <f>IF($M192="","",ABS($M192))</f>
        <v/>
      </c>
    </row>
    <row r="193">
      <c r="A193" s="8" t="n"/>
      <c r="B193" s="9" t="n"/>
      <c r="C193" s="19" t="n"/>
      <c r="D193" s="16">
        <f>IF(OR($A193="",$B193="",$C193=""),"",ROUND($B193*$C193,0))</f>
        <v/>
      </c>
      <c r="E193" s="9" t="n"/>
      <c r="F193" s="13">
        <f>IF(OR($A193="",$E193="",$D193=""),"",IFERROR(($E193-$D193)/$D193,""))</f>
        <v/>
      </c>
      <c r="G193" s="13">
        <f>IF($F193="","",ABS($F193))</f>
        <v/>
      </c>
      <c r="H193" s="10">
        <f>IF($E193="","",COUNT($E$6:$E193))</f>
        <v/>
      </c>
      <c r="I193" s="10">
        <f>IF($A193="","",MONTH($A193))</f>
        <v/>
      </c>
      <c r="J193" s="12">
        <f>IF($A193="","",IF(Seasonal!$J$13=0,"",ROUND(Seasonal!$J$13+Seasonal!$J$12*$A193,0)))</f>
        <v/>
      </c>
      <c r="K193" s="11">
        <f>IF($I193="","",IFERROR(INDEX(Seasonal!$F$6:$F$17,MATCH($I193,Seasonal!$A$6:$A$17,0)),1))</f>
        <v/>
      </c>
      <c r="L193" s="12">
        <f>IF(OR($J193="",$K193=""),"",ROUND($J193*$K193,0))</f>
        <v/>
      </c>
      <c r="M193" s="13">
        <f>IF(OR($E193="",$L193=""),"",IFERROR(($E193-$L193)/$L193,""))</f>
        <v/>
      </c>
      <c r="N193" s="13">
        <f>IF($M193="","",ABS($M193))</f>
        <v/>
      </c>
    </row>
    <row r="194">
      <c r="A194" s="8" t="n"/>
      <c r="B194" s="9" t="n"/>
      <c r="C194" s="19" t="n"/>
      <c r="D194" s="16">
        <f>IF(OR($A194="",$B194="",$C194=""),"",ROUND($B194*$C194,0))</f>
        <v/>
      </c>
      <c r="E194" s="9" t="n"/>
      <c r="F194" s="13">
        <f>IF(OR($A194="",$E194="",$D194=""),"",IFERROR(($E194-$D194)/$D194,""))</f>
        <v/>
      </c>
      <c r="G194" s="13">
        <f>IF($F194="","",ABS($F194))</f>
        <v/>
      </c>
      <c r="H194" s="10">
        <f>IF($E194="","",COUNT($E$6:$E194))</f>
        <v/>
      </c>
      <c r="I194" s="10">
        <f>IF($A194="","",MONTH($A194))</f>
        <v/>
      </c>
      <c r="J194" s="12">
        <f>IF($A194="","",IF(Seasonal!$J$13=0,"",ROUND(Seasonal!$J$13+Seasonal!$J$12*$A194,0)))</f>
        <v/>
      </c>
      <c r="K194" s="11">
        <f>IF($I194="","",IFERROR(INDEX(Seasonal!$F$6:$F$17,MATCH($I194,Seasonal!$A$6:$A$17,0)),1))</f>
        <v/>
      </c>
      <c r="L194" s="12">
        <f>IF(OR($J194="",$K194=""),"",ROUND($J194*$K194,0))</f>
        <v/>
      </c>
      <c r="M194" s="13">
        <f>IF(OR($E194="",$L194=""),"",IFERROR(($E194-$L194)/$L194,""))</f>
        <v/>
      </c>
      <c r="N194" s="13">
        <f>IF($M194="","",ABS($M194))</f>
        <v/>
      </c>
    </row>
    <row r="195">
      <c r="A195" s="8" t="n"/>
      <c r="B195" s="9" t="n"/>
      <c r="C195" s="19" t="n"/>
      <c r="D195" s="16">
        <f>IF(OR($A195="",$B195="",$C195=""),"",ROUND($B195*$C195,0))</f>
        <v/>
      </c>
      <c r="E195" s="9" t="n"/>
      <c r="F195" s="13">
        <f>IF(OR($A195="",$E195="",$D195=""),"",IFERROR(($E195-$D195)/$D195,""))</f>
        <v/>
      </c>
      <c r="G195" s="13">
        <f>IF($F195="","",ABS($F195))</f>
        <v/>
      </c>
      <c r="H195" s="10">
        <f>IF($E195="","",COUNT($E$6:$E195))</f>
        <v/>
      </c>
      <c r="I195" s="10">
        <f>IF($A195="","",MONTH($A195))</f>
        <v/>
      </c>
      <c r="J195" s="12">
        <f>IF($A195="","",IF(Seasonal!$J$13=0,"",ROUND(Seasonal!$J$13+Seasonal!$J$12*$A195,0)))</f>
        <v/>
      </c>
      <c r="K195" s="11">
        <f>IF($I195="","",IFERROR(INDEX(Seasonal!$F$6:$F$17,MATCH($I195,Seasonal!$A$6:$A$17,0)),1))</f>
        <v/>
      </c>
      <c r="L195" s="12">
        <f>IF(OR($J195="",$K195=""),"",ROUND($J195*$K195,0))</f>
        <v/>
      </c>
      <c r="M195" s="13">
        <f>IF(OR($E195="",$L195=""),"",IFERROR(($E195-$L195)/$L195,""))</f>
        <v/>
      </c>
      <c r="N195" s="13">
        <f>IF($M195="","",ABS($M195))</f>
        <v/>
      </c>
    </row>
    <row r="196">
      <c r="A196" s="8" t="n"/>
      <c r="B196" s="9" t="n"/>
      <c r="C196" s="19" t="n"/>
      <c r="D196" s="16">
        <f>IF(OR($A196="",$B196="",$C196=""),"",ROUND($B196*$C196,0))</f>
        <v/>
      </c>
      <c r="E196" s="9" t="n"/>
      <c r="F196" s="13">
        <f>IF(OR($A196="",$E196="",$D196=""),"",IFERROR(($E196-$D196)/$D196,""))</f>
        <v/>
      </c>
      <c r="G196" s="13">
        <f>IF($F196="","",ABS($F196))</f>
        <v/>
      </c>
      <c r="H196" s="10">
        <f>IF($E196="","",COUNT($E$6:$E196))</f>
        <v/>
      </c>
      <c r="I196" s="10">
        <f>IF($A196="","",MONTH($A196))</f>
        <v/>
      </c>
      <c r="J196" s="12">
        <f>IF($A196="","",IF(Seasonal!$J$13=0,"",ROUND(Seasonal!$J$13+Seasonal!$J$12*$A196,0)))</f>
        <v/>
      </c>
      <c r="K196" s="11">
        <f>IF($I196="","",IFERROR(INDEX(Seasonal!$F$6:$F$17,MATCH($I196,Seasonal!$A$6:$A$17,0)),1))</f>
        <v/>
      </c>
      <c r="L196" s="12">
        <f>IF(OR($J196="",$K196=""),"",ROUND($J196*$K196,0))</f>
        <v/>
      </c>
      <c r="M196" s="13">
        <f>IF(OR($E196="",$L196=""),"",IFERROR(($E196-$L196)/$L196,""))</f>
        <v/>
      </c>
      <c r="N196" s="13">
        <f>IF($M196="","",ABS($M196))</f>
        <v/>
      </c>
    </row>
    <row r="197">
      <c r="A197" s="8" t="n"/>
      <c r="B197" s="9" t="n"/>
      <c r="C197" s="19" t="n"/>
      <c r="D197" s="16">
        <f>IF(OR($A197="",$B197="",$C197=""),"",ROUND($B197*$C197,0))</f>
        <v/>
      </c>
      <c r="E197" s="9" t="n"/>
      <c r="F197" s="13">
        <f>IF(OR($A197="",$E197="",$D197=""),"",IFERROR(($E197-$D197)/$D197,""))</f>
        <v/>
      </c>
      <c r="G197" s="13">
        <f>IF($F197="","",ABS($F197))</f>
        <v/>
      </c>
      <c r="H197" s="10">
        <f>IF($E197="","",COUNT($E$6:$E197))</f>
        <v/>
      </c>
      <c r="I197" s="10">
        <f>IF($A197="","",MONTH($A197))</f>
        <v/>
      </c>
      <c r="J197" s="12">
        <f>IF($A197="","",IF(Seasonal!$J$13=0,"",ROUND(Seasonal!$J$13+Seasonal!$J$12*$A197,0)))</f>
        <v/>
      </c>
      <c r="K197" s="11">
        <f>IF($I197="","",IFERROR(INDEX(Seasonal!$F$6:$F$17,MATCH($I197,Seasonal!$A$6:$A$17,0)),1))</f>
        <v/>
      </c>
      <c r="L197" s="12">
        <f>IF(OR($J197="",$K197=""),"",ROUND($J197*$K197,0))</f>
        <v/>
      </c>
      <c r="M197" s="13">
        <f>IF(OR($E197="",$L197=""),"",IFERROR(($E197-$L197)/$L197,""))</f>
        <v/>
      </c>
      <c r="N197" s="13">
        <f>IF($M197="","",ABS($M197))</f>
        <v/>
      </c>
    </row>
    <row r="198">
      <c r="A198" s="8" t="n"/>
      <c r="B198" s="9" t="n"/>
      <c r="C198" s="19" t="n"/>
      <c r="D198" s="16">
        <f>IF(OR($A198="",$B198="",$C198=""),"",ROUND($B198*$C198,0))</f>
        <v/>
      </c>
      <c r="E198" s="9" t="n"/>
      <c r="F198" s="13">
        <f>IF(OR($A198="",$E198="",$D198=""),"",IFERROR(($E198-$D198)/$D198,""))</f>
        <v/>
      </c>
      <c r="G198" s="13">
        <f>IF($F198="","",ABS($F198))</f>
        <v/>
      </c>
      <c r="H198" s="10">
        <f>IF($E198="","",COUNT($E$6:$E198))</f>
        <v/>
      </c>
      <c r="I198" s="10">
        <f>IF($A198="","",MONTH($A198))</f>
        <v/>
      </c>
      <c r="J198" s="12">
        <f>IF($A198="","",IF(Seasonal!$J$13=0,"",ROUND(Seasonal!$J$13+Seasonal!$J$12*$A198,0)))</f>
        <v/>
      </c>
      <c r="K198" s="11">
        <f>IF($I198="","",IFERROR(INDEX(Seasonal!$F$6:$F$17,MATCH($I198,Seasonal!$A$6:$A$17,0)),1))</f>
        <v/>
      </c>
      <c r="L198" s="12">
        <f>IF(OR($J198="",$K198=""),"",ROUND($J198*$K198,0))</f>
        <v/>
      </c>
      <c r="M198" s="13">
        <f>IF(OR($E198="",$L198=""),"",IFERROR(($E198-$L198)/$L198,""))</f>
        <v/>
      </c>
      <c r="N198" s="13">
        <f>IF($M198="","",ABS($M198))</f>
        <v/>
      </c>
    </row>
    <row r="199">
      <c r="A199" s="8" t="n"/>
      <c r="B199" s="9" t="n"/>
      <c r="C199" s="19" t="n"/>
      <c r="D199" s="16">
        <f>IF(OR($A199="",$B199="",$C199=""),"",ROUND($B199*$C199,0))</f>
        <v/>
      </c>
      <c r="E199" s="9" t="n"/>
      <c r="F199" s="13">
        <f>IF(OR($A199="",$E199="",$D199=""),"",IFERROR(($E199-$D199)/$D199,""))</f>
        <v/>
      </c>
      <c r="G199" s="13">
        <f>IF($F199="","",ABS($F199))</f>
        <v/>
      </c>
      <c r="H199" s="10">
        <f>IF($E199="","",COUNT($E$6:$E199))</f>
        <v/>
      </c>
      <c r="I199" s="10">
        <f>IF($A199="","",MONTH($A199))</f>
        <v/>
      </c>
      <c r="J199" s="12">
        <f>IF($A199="","",IF(Seasonal!$J$13=0,"",ROUND(Seasonal!$J$13+Seasonal!$J$12*$A199,0)))</f>
        <v/>
      </c>
      <c r="K199" s="11">
        <f>IF($I199="","",IFERROR(INDEX(Seasonal!$F$6:$F$17,MATCH($I199,Seasonal!$A$6:$A$17,0)),1))</f>
        <v/>
      </c>
      <c r="L199" s="12">
        <f>IF(OR($J199="",$K199=""),"",ROUND($J199*$K199,0))</f>
        <v/>
      </c>
      <c r="M199" s="13">
        <f>IF(OR($E199="",$L199=""),"",IFERROR(($E199-$L199)/$L199,""))</f>
        <v/>
      </c>
      <c r="N199" s="13">
        <f>IF($M199="","",ABS($M199))</f>
        <v/>
      </c>
    </row>
    <row r="200">
      <c r="A200" s="8" t="n"/>
      <c r="B200" s="9" t="n"/>
      <c r="C200" s="19" t="n"/>
      <c r="D200" s="16">
        <f>IF(OR($A200="",$B200="",$C200=""),"",ROUND($B200*$C200,0))</f>
        <v/>
      </c>
      <c r="E200" s="9" t="n"/>
      <c r="F200" s="13">
        <f>IF(OR($A200="",$E200="",$D200=""),"",IFERROR(($E200-$D200)/$D200,""))</f>
        <v/>
      </c>
      <c r="G200" s="13">
        <f>IF($F200="","",ABS($F200))</f>
        <v/>
      </c>
      <c r="H200" s="10">
        <f>IF($E200="","",COUNT($E$6:$E200))</f>
        <v/>
      </c>
      <c r="I200" s="10">
        <f>IF($A200="","",MONTH($A200))</f>
        <v/>
      </c>
      <c r="J200" s="12">
        <f>IF($A200="","",IF(Seasonal!$J$13=0,"",ROUND(Seasonal!$J$13+Seasonal!$J$12*$A200,0)))</f>
        <v/>
      </c>
      <c r="K200" s="11">
        <f>IF($I200="","",IFERROR(INDEX(Seasonal!$F$6:$F$17,MATCH($I200,Seasonal!$A$6:$A$17,0)),1))</f>
        <v/>
      </c>
      <c r="L200" s="12">
        <f>IF(OR($J200="",$K200=""),"",ROUND($J200*$K200,0))</f>
        <v/>
      </c>
      <c r="M200" s="13">
        <f>IF(OR($E200="",$L200=""),"",IFERROR(($E200-$L200)/$L200,""))</f>
        <v/>
      </c>
      <c r="N200" s="13">
        <f>IF($M200="","",ABS($M200))</f>
        <v/>
      </c>
    </row>
    <row r="201">
      <c r="A201" s="8" t="n"/>
      <c r="B201" s="9" t="n"/>
      <c r="C201" s="19" t="n"/>
      <c r="D201" s="16">
        <f>IF(OR($A201="",$B201="",$C201=""),"",ROUND($B201*$C201,0))</f>
        <v/>
      </c>
      <c r="E201" s="9" t="n"/>
      <c r="F201" s="13">
        <f>IF(OR($A201="",$E201="",$D201=""),"",IFERROR(($E201-$D201)/$D201,""))</f>
        <v/>
      </c>
      <c r="G201" s="13">
        <f>IF($F201="","",ABS($F201))</f>
        <v/>
      </c>
      <c r="H201" s="10">
        <f>IF($E201="","",COUNT($E$6:$E201))</f>
        <v/>
      </c>
      <c r="I201" s="10">
        <f>IF($A201="","",MONTH($A201))</f>
        <v/>
      </c>
      <c r="J201" s="12">
        <f>IF($A201="","",IF(Seasonal!$J$13=0,"",ROUND(Seasonal!$J$13+Seasonal!$J$12*$A201,0)))</f>
        <v/>
      </c>
      <c r="K201" s="11">
        <f>IF($I201="","",IFERROR(INDEX(Seasonal!$F$6:$F$17,MATCH($I201,Seasonal!$A$6:$A$17,0)),1))</f>
        <v/>
      </c>
      <c r="L201" s="12">
        <f>IF(OR($J201="",$K201=""),"",ROUND($J201*$K201,0))</f>
        <v/>
      </c>
      <c r="M201" s="13">
        <f>IF(OR($E201="",$L201=""),"",IFERROR(($E201-$L201)/$L201,""))</f>
        <v/>
      </c>
      <c r="N201" s="13">
        <f>IF($M201="","",ABS($M201))</f>
        <v/>
      </c>
    </row>
    <row r="202">
      <c r="A202" s="8" t="n"/>
      <c r="B202" s="9" t="n"/>
      <c r="C202" s="19" t="n"/>
      <c r="D202" s="16">
        <f>IF(OR($A202="",$B202="",$C202=""),"",ROUND($B202*$C202,0))</f>
        <v/>
      </c>
      <c r="E202" s="9" t="n"/>
      <c r="F202" s="13">
        <f>IF(OR($A202="",$E202="",$D202=""),"",IFERROR(($E202-$D202)/$D202,""))</f>
        <v/>
      </c>
      <c r="G202" s="13">
        <f>IF($F202="","",ABS($F202))</f>
        <v/>
      </c>
      <c r="H202" s="10">
        <f>IF($E202="","",COUNT($E$6:$E202))</f>
        <v/>
      </c>
      <c r="I202" s="10">
        <f>IF($A202="","",MONTH($A202))</f>
        <v/>
      </c>
      <c r="J202" s="12">
        <f>IF($A202="","",IF(Seasonal!$J$13=0,"",ROUND(Seasonal!$J$13+Seasonal!$J$12*$A202,0)))</f>
        <v/>
      </c>
      <c r="K202" s="11">
        <f>IF($I202="","",IFERROR(INDEX(Seasonal!$F$6:$F$17,MATCH($I202,Seasonal!$A$6:$A$17,0)),1))</f>
        <v/>
      </c>
      <c r="L202" s="12">
        <f>IF(OR($J202="",$K202=""),"",ROUND($J202*$K202,0))</f>
        <v/>
      </c>
      <c r="M202" s="13">
        <f>IF(OR($E202="",$L202=""),"",IFERROR(($E202-$L202)/$L202,""))</f>
        <v/>
      </c>
      <c r="N202" s="13">
        <f>IF($M202="","",ABS($M202))</f>
        <v/>
      </c>
    </row>
    <row r="203">
      <c r="A203" s="8" t="n"/>
      <c r="B203" s="9" t="n"/>
      <c r="C203" s="19" t="n"/>
      <c r="D203" s="16">
        <f>IF(OR($A203="",$B203="",$C203=""),"",ROUND($B203*$C203,0))</f>
        <v/>
      </c>
      <c r="E203" s="9" t="n"/>
      <c r="F203" s="13">
        <f>IF(OR($A203="",$E203="",$D203=""),"",IFERROR(($E203-$D203)/$D203,""))</f>
        <v/>
      </c>
      <c r="G203" s="13">
        <f>IF($F203="","",ABS($F203))</f>
        <v/>
      </c>
      <c r="H203" s="10">
        <f>IF($E203="","",COUNT($E$6:$E203))</f>
        <v/>
      </c>
      <c r="I203" s="10">
        <f>IF($A203="","",MONTH($A203))</f>
        <v/>
      </c>
      <c r="J203" s="12">
        <f>IF($A203="","",IF(Seasonal!$J$13=0,"",ROUND(Seasonal!$J$13+Seasonal!$J$12*$A203,0)))</f>
        <v/>
      </c>
      <c r="K203" s="11">
        <f>IF($I203="","",IFERROR(INDEX(Seasonal!$F$6:$F$17,MATCH($I203,Seasonal!$A$6:$A$17,0)),1))</f>
        <v/>
      </c>
      <c r="L203" s="12">
        <f>IF(OR($J203="",$K203=""),"",ROUND($J203*$K203,0))</f>
        <v/>
      </c>
      <c r="M203" s="13">
        <f>IF(OR($E203="",$L203=""),"",IFERROR(($E203-$L203)/$L203,""))</f>
        <v/>
      </c>
      <c r="N203" s="13">
        <f>IF($M203="","",ABS($M203))</f>
        <v/>
      </c>
    </row>
    <row r="204">
      <c r="A204" s="8" t="n"/>
      <c r="B204" s="9" t="n"/>
      <c r="C204" s="19" t="n"/>
      <c r="D204" s="16">
        <f>IF(OR($A204="",$B204="",$C204=""),"",ROUND($B204*$C204,0))</f>
        <v/>
      </c>
      <c r="E204" s="9" t="n"/>
      <c r="F204" s="13">
        <f>IF(OR($A204="",$E204="",$D204=""),"",IFERROR(($E204-$D204)/$D204,""))</f>
        <v/>
      </c>
      <c r="G204" s="13">
        <f>IF($F204="","",ABS($F204))</f>
        <v/>
      </c>
      <c r="H204" s="10">
        <f>IF($E204="","",COUNT($E$6:$E204))</f>
        <v/>
      </c>
      <c r="I204" s="10">
        <f>IF($A204="","",MONTH($A204))</f>
        <v/>
      </c>
      <c r="J204" s="12">
        <f>IF($A204="","",IF(Seasonal!$J$13=0,"",ROUND(Seasonal!$J$13+Seasonal!$J$12*$A204,0)))</f>
        <v/>
      </c>
      <c r="K204" s="11">
        <f>IF($I204="","",IFERROR(INDEX(Seasonal!$F$6:$F$17,MATCH($I204,Seasonal!$A$6:$A$17,0)),1))</f>
        <v/>
      </c>
      <c r="L204" s="12">
        <f>IF(OR($J204="",$K204=""),"",ROUND($J204*$K204,0))</f>
        <v/>
      </c>
      <c r="M204" s="13">
        <f>IF(OR($E204="",$L204=""),"",IFERROR(($E204-$L204)/$L204,""))</f>
        <v/>
      </c>
      <c r="N204" s="13">
        <f>IF($M204="","",ABS($M204))</f>
        <v/>
      </c>
    </row>
    <row r="205">
      <c r="A205" s="8" t="n"/>
      <c r="B205" s="9" t="n"/>
      <c r="C205" s="19" t="n"/>
      <c r="D205" s="16">
        <f>IF(OR($A205="",$B205="",$C205=""),"",ROUND($B205*$C205,0))</f>
        <v/>
      </c>
      <c r="E205" s="9" t="n"/>
      <c r="F205" s="13">
        <f>IF(OR($A205="",$E205="",$D205=""),"",IFERROR(($E205-$D205)/$D205,""))</f>
        <v/>
      </c>
      <c r="G205" s="13">
        <f>IF($F205="","",ABS($F205))</f>
        <v/>
      </c>
      <c r="H205" s="10">
        <f>IF($E205="","",COUNT($E$6:$E205))</f>
        <v/>
      </c>
      <c r="I205" s="10">
        <f>IF($A205="","",MONTH($A205))</f>
        <v/>
      </c>
      <c r="J205" s="12">
        <f>IF($A205="","",IF(Seasonal!$J$13=0,"",ROUND(Seasonal!$J$13+Seasonal!$J$12*$A205,0)))</f>
        <v/>
      </c>
      <c r="K205" s="11">
        <f>IF($I205="","",IFERROR(INDEX(Seasonal!$F$6:$F$17,MATCH($I205,Seasonal!$A$6:$A$17,0)),1))</f>
        <v/>
      </c>
      <c r="L205" s="12">
        <f>IF(OR($J205="",$K205=""),"",ROUND($J205*$K205,0))</f>
        <v/>
      </c>
      <c r="M205" s="13">
        <f>IF(OR($E205="",$L205=""),"",IFERROR(($E205-$L205)/$L205,""))</f>
        <v/>
      </c>
      <c r="N205" s="13">
        <f>IF($M205="","",ABS($M205))</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3"/>
  <sheetViews>
    <sheetView workbookViewId="0">
      <selection pane="bottomLeft" activeCell="A1" sqref="A1"/>
    </sheetView>
  </sheetViews>
  <sheetFormatPr baseColWidth="8" defaultRowHeight="15"/>
  <cols>
    <col width="44" customWidth="1" min="1" max="1"/>
    <col width="15" customWidth="1" min="2" max="2"/>
    <col width="15" customWidth="1" min="3" max="3"/>
    <col width="15" customWidth="1" min="4" max="4"/>
    <col width="46" customWidth="1" min="5" max="5"/>
  </cols>
  <sheetData>
    <row r="1">
      <c r="A1" s="1" t="inlineStr">
        <is>
          <t>Accuracy</t>
        </is>
      </c>
    </row>
    <row r="2">
      <c r="A2" s="2" t="inlineStr">
        <is>
          <t>Nothing is typed here. Every number reads the Forecast sheet, which is why old forecasts have to stay on it.</t>
        </is>
      </c>
    </row>
    <row r="3">
      <c r="A3" s="3" t="inlineStr">
        <is>
          <t>Over the whole history</t>
        </is>
      </c>
    </row>
    <row r="4">
      <c r="A4" s="15" t="inlineStr">
        <is>
          <t>Months forecast</t>
        </is>
      </c>
      <c r="B4" s="7">
        <f>COUNT(Forecast!$D$6:$D$205)</f>
        <v/>
      </c>
    </row>
    <row r="5">
      <c r="A5" s="15" t="inlineStr">
        <is>
          <t>Months closed (actual filled in)</t>
        </is>
      </c>
      <c r="B5" s="7">
        <f>COUNT(Forecast!$E$6:$E$205)</f>
        <v/>
      </c>
    </row>
    <row r="6">
      <c r="A6" s="15" t="inlineStr">
        <is>
          <t>MAPE — mean absolute percentage error</t>
        </is>
      </c>
      <c r="B6" s="20">
        <f>IFERROR(AVERAGE(Forecast!$G$6:$G$205),0)</f>
        <v/>
      </c>
      <c r="E6" s="14">
        <f>IF($B$5=0,"No closed months yet",IF($B$6&lt;=0.1,"Good — under 10% on monthly revenue",IF($B$6&lt;=0.25,"Usable — between 10% and 25%","Above 25%: the model is missing something you already know about")))</f>
        <v/>
      </c>
    </row>
    <row r="7">
      <c r="A7" s="15" t="inlineStr">
        <is>
          <t>Bias — mean signed error</t>
        </is>
      </c>
      <c r="B7" s="20">
        <f>IFERROR(AVERAGE(Forecast!$F$6:$F$205),0)</f>
        <v/>
      </c>
      <c r="E7" s="14">
        <f>IF($B$5=0,"",IF($B$5&lt;4,"Too few closed months to call a bias",IF(ABS($B$7)&lt;0.02,"No systematic bias",IF(OR($B$8&gt;=$B$5*0.8,$B$9&gt;=$B$5*0.8),"Systematic: "&amp;ROUND(MAX($B$8,$B$9),0)&amp;" of "&amp;$B$5&amp;" months in the same direction — that is an assumption, not noise","Bias present but the sign changes month to month"))))</f>
        <v/>
      </c>
    </row>
    <row r="8">
      <c r="A8" s="15" t="inlineStr">
        <is>
          <t>Months over-forecast (actual came in under)</t>
        </is>
      </c>
      <c r="B8" s="7">
        <f>COUNTIF(Forecast!$F$6:$F$205,"&lt;0")</f>
        <v/>
      </c>
    </row>
    <row r="9">
      <c r="A9" s="15" t="inlineStr">
        <is>
          <t>Months under-forecast</t>
        </is>
      </c>
      <c r="B9" s="7">
        <f>COUNTIF(Forecast!$F$6:$F$205,"&gt;0")</f>
        <v/>
      </c>
    </row>
    <row r="10">
      <c r="A10" s="15" t="inlineStr">
        <is>
          <t>Worst month</t>
        </is>
      </c>
      <c r="B10" s="20">
        <f>IFERROR(MAX(Forecast!$G$6:$G$205),0)</f>
        <v/>
      </c>
      <c r="E10" s="14">
        <f>IFERROR("Worst month was "&amp;TEXT(INDEX(Forecast!$A$6:$A$205,MATCH($B$10,Forecast!$G$6:$G$205,0)),"yyyy-mm")&amp;", forecast "&amp;TEXT(INDEX(Forecast!$D$6:$D$205,MATCH($B$10,Forecast!$G$6:$G$205,0)),"#,##0")&amp;" against "&amp;TEXT(INDEX(Forecast!$E$6:$E$205,MATCH($B$10,Forecast!$G$6:$G$205,0)),"#,##0"),"")</f>
        <v/>
      </c>
    </row>
    <row r="11">
      <c r="A11" s="15" t="inlineStr">
        <is>
          <t>Best month</t>
        </is>
      </c>
      <c r="B11" s="20">
        <f>IFERROR(MIN(Forecast!$G$6:$G$205),0)</f>
        <v/>
      </c>
    </row>
    <row r="14">
      <c r="A14" s="3" t="inlineStr">
        <is>
          <t>Rolling windows</t>
        </is>
      </c>
    </row>
    <row r="15">
      <c r="A15" s="2" t="inlineStr">
        <is>
          <t>A model that was good and has stopped being good shows up here long before it shows up in the whole-history numbers.</t>
        </is>
      </c>
    </row>
    <row r="16">
      <c r="A16" s="6" t="inlineStr">
        <is>
          <t>Window</t>
        </is>
      </c>
      <c r="B16" s="6" t="inlineStr">
        <is>
          <t>MAPE</t>
        </is>
      </c>
      <c r="C16" s="6" t="inlineStr">
        <is>
          <t>Bias</t>
        </is>
      </c>
      <c r="D16" s="6" t="inlineStr">
        <is>
          <t>Months</t>
        </is>
      </c>
      <c r="E16" s="6" t="inlineStr"/>
    </row>
    <row r="17">
      <c r="A17" s="15" t="inlineStr">
        <is>
          <t>Last 3 closed months</t>
        </is>
      </c>
      <c r="B17" s="13">
        <f>IFERROR(AVERAGEIFS(Forecast!$G$6:$G$205,Forecast!$H$6:$H$205,"&gt;="&amp;(COUNT(Forecast!$E$6:$E$205)-2)),0)</f>
        <v/>
      </c>
      <c r="C17" s="13">
        <f>IFERROR(AVERAGEIFS(Forecast!$F$6:$F$205,Forecast!$H$6:$H$205,"&gt;="&amp;(COUNT(Forecast!$E$6:$E$205)-2)),0)</f>
        <v/>
      </c>
      <c r="D17" s="10">
        <f>COUNTIFS(Forecast!$H$6:$H$205,"&gt;="&amp;(COUNT(Forecast!$E$6:$E$205)-2))</f>
        <v/>
      </c>
    </row>
    <row r="18">
      <c r="A18" s="15" t="inlineStr">
        <is>
          <t>Last 6 closed months</t>
        </is>
      </c>
      <c r="B18" s="13">
        <f>IFERROR(AVERAGEIFS(Forecast!$G$6:$G$205,Forecast!$H$6:$H$205,"&gt;="&amp;(COUNT(Forecast!$E$6:$E$205)-5)),0)</f>
        <v/>
      </c>
      <c r="C18" s="13">
        <f>IFERROR(AVERAGEIFS(Forecast!$F$6:$F$205,Forecast!$H$6:$H$205,"&gt;="&amp;(COUNT(Forecast!$E$6:$E$205)-5)),0)</f>
        <v/>
      </c>
      <c r="D18" s="10">
        <f>COUNTIFS(Forecast!$H$6:$H$205,"&gt;="&amp;(COUNT(Forecast!$E$6:$E$205)-5))</f>
        <v/>
      </c>
    </row>
    <row r="19">
      <c r="A19" s="15" t="inlineStr">
        <is>
          <t>Last 12 closed months</t>
        </is>
      </c>
      <c r="B19" s="13">
        <f>IFERROR(AVERAGEIFS(Forecast!$G$6:$G$205,Forecast!$H$6:$H$205,"&gt;="&amp;(COUNT(Forecast!$E$6:$E$205)-11)),0)</f>
        <v/>
      </c>
      <c r="C19" s="13">
        <f>IFERROR(AVERAGEIFS(Forecast!$F$6:$F$205,Forecast!$H$6:$H$205,"&gt;="&amp;(COUNT(Forecast!$E$6:$E$205)-11)),0)</f>
        <v/>
      </c>
      <c r="D19" s="10">
        <f>COUNTIFS(Forecast!$H$6:$H$205,"&gt;="&amp;(COUNT(Forecast!$E$6:$E$205)-11))</f>
        <v/>
      </c>
    </row>
    <row r="20">
      <c r="A20" s="15" t="inlineStr">
        <is>
          <t>Whole history</t>
        </is>
      </c>
      <c r="B20" s="13">
        <f>IFERROR(AVERAGE(Forecast!$G$6:$G$205),0)</f>
        <v/>
      </c>
      <c r="C20" s="13">
        <f>IFERROR(AVERAGE(Forecast!$F$6:$F$205),0)</f>
        <v/>
      </c>
      <c r="D20" s="10">
        <f>COUNT(Forecast!$G$6:$G$205)</f>
        <v/>
      </c>
    </row>
    <row r="23">
      <c r="A23" s="3" t="inlineStr">
        <is>
          <t>Your forecast against the model's</t>
        </is>
      </c>
    </row>
    <row r="24">
      <c r="A24" s="2" t="inlineStr">
        <is>
          <t>The model is the linear trend on Seasonal times the seasonal index. If it beats you consistently, stop overriding it.</t>
        </is>
      </c>
    </row>
    <row r="25">
      <c r="A25" s="6" t="inlineStr"/>
      <c r="B25" s="6" t="inlineStr">
        <is>
          <t>MAPE</t>
        </is>
      </c>
      <c r="C25" s="6" t="inlineStr">
        <is>
          <t>Bias</t>
        </is>
      </c>
      <c r="D25" s="6" t="inlineStr">
        <is>
          <t>Months</t>
        </is>
      </c>
      <c r="E25" s="6" t="inlineStr"/>
    </row>
    <row r="26">
      <c r="A26" s="15" t="inlineStr">
        <is>
          <t>Committed forecast (columns B-D)</t>
        </is>
      </c>
      <c r="B26" s="13">
        <f>IFERROR(AVERAGE(Forecast!$G$6:$G$205),0)</f>
        <v/>
      </c>
      <c r="C26" s="13">
        <f>IFERROR(AVERAGE(Forecast!$F$6:$F$205),0)</f>
        <v/>
      </c>
      <c r="D26" s="10">
        <f>COUNT(Forecast!$G$6:$G$205)</f>
        <v/>
      </c>
    </row>
    <row r="27">
      <c r="A27" s="15" t="inlineStr">
        <is>
          <t>Model forecast (columns J-L)</t>
        </is>
      </c>
      <c r="B27" s="13">
        <f>IFERROR(AVERAGE(Forecast!$N$6:$N$205),0)</f>
        <v/>
      </c>
      <c r="C27" s="13">
        <f>IFERROR(AVERAGE(Forecast!$M$6:$M$205),0)</f>
        <v/>
      </c>
      <c r="D27" s="10">
        <f>COUNT(Forecast!$N$6:$N$205)</f>
        <v/>
      </c>
      <c r="E27" s="14">
        <f>IF(OR($D$26=0,$D$27=0),"Not enough closed months to compare",IF($B$27&lt;$B$26,"The model beat you by "&amp;TEXT($B$26-$B$27,"0.0%")&amp;" of error","Your judgement beat the model by "&amp;TEXT($B$27-$B$26,"0.0%")&amp;" of error"))</f>
        <v/>
      </c>
    </row>
    <row r="30">
      <c r="A30" s="3" t="inlineStr">
        <is>
          <t>Next month to forecast</t>
        </is>
      </c>
    </row>
    <row r="31">
      <c r="A31" s="15" t="inlineStr">
        <is>
          <t>Model baseline</t>
        </is>
      </c>
      <c r="B31" s="12">
        <f>IFERROR(INDEX(Forecast!$J$6:$J$205,MATCH(MAX(Forecast!$A$6:$A$205),Forecast!$A$6:$A$205,0)),0)</f>
        <v/>
      </c>
    </row>
    <row r="32">
      <c r="A32" s="15" t="inlineStr">
        <is>
          <t>Model index</t>
        </is>
      </c>
      <c r="B32" s="11">
        <f>IFERROR(INDEX(Forecast!$K$6:$K$205,MATCH(MAX(Forecast!$A$6:$A$205),Forecast!$A$6:$A$205,0)),1)</f>
        <v/>
      </c>
    </row>
    <row r="33">
      <c r="A33" s="15" t="inlineStr">
        <is>
          <t>Model forecast for the last month on the sheet</t>
        </is>
      </c>
      <c r="B33" s="16">
        <f>IFERROR(INDEX(Forecast!$L$6:$L$205,MATCH(MAX(Forecast!$A$6:$A$205),Forecast!$A$6:$A$205,0)),0)</f>
        <v/>
      </c>
      <c r="E33" s="14">
        <f>IFERROR("Last month on the Forecast sheet: "&amp;TEXT(MAX(Forecast!$A$6:$A$205),"yyyy-mm")&amp;". Add the next row below it.","")</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2026-09-12T18:08:19Z</dcterms:created>
  <dcterms:modified xsi:type="dcterms:W3CDTF">2026-09-12T18:08:19Z</dcterms:modified>
</cp:coreProperties>
</file>