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ME" sheetId="1" state="visible" r:id="rId1"/>
    <sheet name="Weekly" sheetId="2" state="visible" r:id="rId2"/>
    <sheet name="History" sheetId="3" state="visible" r:id="rId3"/>
    <sheet name="Commentary" sheetId="4" state="visible" r:id="rId4"/>
    <sheet name="Import" sheetId="5" state="visible" r:id="rId5"/>
  </sheets>
  <definedNames>
    <definedName name="ReportDate">Weekly!$B$3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#,##0.##;-#,##0.##;-"/>
    <numFmt numFmtId="166" formatCode="0.0%"/>
  </numFmts>
  <fonts count="8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color rgb="00595959"/>
      <sz val="9"/>
    </font>
    <font>
      <name val="Arial"/>
      <b val="1"/>
      <sz val="10"/>
    </font>
    <font>
      <name val="Arial"/>
      <color rgb="000000FF"/>
      <sz val="10"/>
    </font>
    <font>
      <name val="Arial"/>
      <sz val="10"/>
    </font>
    <font>
      <name val="Arial"/>
      <b val="1"/>
      <color rgb="00FFFFFF"/>
      <sz val="10"/>
    </font>
    <font>
      <name val="Arial"/>
      <b val="1"/>
      <color rgb="000000FF"/>
      <sz val="10"/>
    </font>
  </fonts>
  <fills count="4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17346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5" fillId="0" borderId="0" applyAlignment="1" pivotButton="0" quotePrefix="0" xfId="0">
      <alignment vertical="top" wrapText="1"/>
    </xf>
    <xf numFmtId="0" fontId="7" fillId="2" borderId="0" pivotButton="0" quotePrefix="0" xfId="0"/>
    <xf numFmtId="164" fontId="4" fillId="2" borderId="1" pivotButton="0" quotePrefix="0" xfId="0"/>
    <xf numFmtId="3" fontId="3" fillId="0" borderId="1" pivotButton="0" quotePrefix="0" xfId="0"/>
    <xf numFmtId="0" fontId="3" fillId="0" borderId="1" pivotButton="0" quotePrefix="0" xfId="0"/>
    <xf numFmtId="0" fontId="5" fillId="0" borderId="1" pivotButton="0" quotePrefix="0" xfId="0"/>
    <xf numFmtId="164" fontId="3" fillId="0" borderId="1" pivotButton="0" quotePrefix="0" xfId="0"/>
    <xf numFmtId="0" fontId="6" fillId="3" borderId="1" applyAlignment="1" pivotButton="0" quotePrefix="0" xfId="0">
      <alignment horizontal="center" vertical="center" wrapText="1"/>
    </xf>
    <xf numFmtId="0" fontId="4" fillId="2" borderId="1" pivotButton="0" quotePrefix="0" xfId="0"/>
    <xf numFmtId="165" fontId="5" fillId="0" borderId="1" pivotButton="0" quotePrefix="0" xfId="0"/>
    <xf numFmtId="166" fontId="5" fillId="0" borderId="1" pivotButton="0" quotePrefix="0" xfId="0"/>
    <xf numFmtId="4" fontId="5" fillId="0" borderId="1" pivotButton="0" quotePrefix="0" xfId="0"/>
    <xf numFmtId="165" fontId="4" fillId="2" borderId="1" pivotButton="0" quotePrefix="0" xfId="0"/>
    <xf numFmtId="3" fontId="5" fillId="0" borderId="1" pivotButton="0" quotePrefix="0" xfId="0"/>
    <xf numFmtId="0" fontId="5" fillId="0" borderId="0" pivotButton="0" quotePrefix="0" xfId="0"/>
    <xf numFmtId="164" fontId="5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charts/chart1.xml><?xml version="1.0" encoding="utf-8"?>
<chartSpace xmlns:a="http://schemas.openxmlformats.org/drawingml/2006/main" xmlns="http://schemas.openxmlformats.org/drawingml/2006/chart">
  <style val="12"/>
  <chart>
    <title>
      <tx>
        <rich>
          <a:bodyPr/>
          <a:p>
            <a:pPr>
              <a:defRPr/>
            </a:pPr>
            <a:r>
              <a:t>Eight weeks, indexed to W-7 = 100</a:t>
            </a:r>
          </a:p>
        </rich>
      </tx>
    </title>
    <plotArea>
      <lineChart>
        <grouping val="standard"/>
        <ser>
          <idx val="0"/>
          <order val="0"/>
          <tx>
            <strRef>
              <f>'Weekly'!Q8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'Weekly'!$R$6:$Y$6</f>
            </numRef>
          </cat>
          <val>
            <numRef>
              <f>'Weekly'!$R$8:$Y$8</f>
            </numRef>
          </val>
        </ser>
        <ser>
          <idx val="1"/>
          <order val="1"/>
          <tx>
            <strRef>
              <f>'Weekly'!Q9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'Weekly'!$R$6:$Y$6</f>
            </numRef>
          </cat>
          <val>
            <numRef>
              <f>'Weekly'!$R$9:$Y$9</f>
            </numRef>
          </val>
        </ser>
        <ser>
          <idx val="2"/>
          <order val="2"/>
          <tx>
            <strRef>
              <f>'Weekly'!Q10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'Weekly'!$R$6:$Y$6</f>
            </numRef>
          </cat>
          <val>
            <numRef>
              <f>'Weekly'!$R$10:$Y$10</f>
            </numRef>
          </val>
        </ser>
        <ser>
          <idx val="3"/>
          <order val="3"/>
          <tx>
            <strRef>
              <f>'Weekly'!Q11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'Weekly'!$R$6:$Y$6</f>
            </numRef>
          </cat>
          <val>
            <numRef>
              <f>'Weekly'!$R$11:$Y$11</f>
            </numRef>
          </val>
        </ser>
        <ser>
          <idx val="4"/>
          <order val="4"/>
          <tx>
            <strRef>
              <f>'Weekly'!Q12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'Weekly'!$R$6:$Y$6</f>
            </numRef>
          </cat>
          <val>
            <numRef>
              <f>'Weekly'!$R$12:$Y$12</f>
            </numRef>
          </val>
        </ser>
        <ser>
          <idx val="5"/>
          <order val="5"/>
          <tx>
            <strRef>
              <f>'Weekly'!Q13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'Weekly'!$R$6:$Y$6</f>
            </numRef>
          </cat>
          <val>
            <numRef>
              <f>'Weekly'!$R$13:$Y$13</f>
            </numRef>
          </val>
        </ser>
        <ser>
          <idx val="6"/>
          <order val="6"/>
          <tx>
            <strRef>
              <f>'Weekly'!Q14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'Weekly'!$R$6:$Y$6</f>
            </numRef>
          </cat>
          <val>
            <numRef>
              <f>'Weekly'!$R$14:$Y$14</f>
            </numRef>
          </val>
        </ser>
        <ser>
          <idx val="7"/>
          <order val="7"/>
          <tx>
            <strRef>
              <f>'Weekly'!Q15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'Weekly'!$R$6:$Y$6</f>
            </numRef>
          </cat>
          <val>
            <numRef>
              <f>'Weekly'!$R$15:$Y$15</f>
            </numRef>
          </val>
        </ser>
        <ser>
          <idx val="8"/>
          <order val="8"/>
          <tx>
            <strRef>
              <f>'Weekly'!Q16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'Weekly'!$R$6:$Y$6</f>
            </numRef>
          </cat>
          <val>
            <numRef>
              <f>'Weekly'!$R$16:$Y$16</f>
            </numRef>
          </val>
        </ser>
        <ser>
          <idx val="9"/>
          <order val="9"/>
          <tx>
            <strRef>
              <f>'Weekly'!Q17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'Weekly'!$R$6:$Y$6</f>
            </numRef>
          </cat>
          <val>
            <numRef>
              <f>'Weekly'!$R$17:$Y$17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numFmt formatCode="#,##0" sourceLinked="0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0</col>
      <colOff>0</colOff>
      <row>40</row>
      <rowOff>0</rowOff>
    </from>
    <ext cx="8640000" cy="324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35"/>
  <sheetViews>
    <sheetView workbookViewId="0">
      <selection activeCell="A1" sqref="A1"/>
    </sheetView>
  </sheetViews>
  <sheetFormatPr baseColWidth="8" defaultRowHeight="15"/>
  <cols>
    <col width="104" customWidth="1" min="1" max="1"/>
  </cols>
  <sheetData>
    <row r="1">
      <c r="A1" s="1" t="inlineStr">
        <is>
          <t>Automated Weekly Reporting Sheet</t>
        </is>
      </c>
    </row>
    <row r="2">
      <c r="A2" s="2" t="inlineStr">
        <is>
          <t>Free template from spreadsheet.partners — free for commercial use, no attribution needed.</t>
        </is>
      </c>
    </row>
    <row r="4">
      <c r="A4" s="3" t="inlineStr">
        <is>
          <t>The weekly routine, in order</t>
        </is>
      </c>
    </row>
    <row r="5">
      <c r="A5" s="4" t="inlineStr">
        <is>
          <t>1. Paste the export into columns A, B and C of Import.  2. Check cell I8 on Import says 'Yes — copy A:C to History'.  3. Copy Import A:C and paste-special-values at the first empty row of History.  4. Move Weekly!B3 to the new week-ending date.  5. Write three lines on Commentary.  Step 5 is the only manual step. Everything else is copy, paste and one date.</t>
        </is>
      </c>
    </row>
    <row r="7">
      <c r="A7" s="3" t="inlineStr">
        <is>
          <t>Where the numbers live</t>
        </is>
      </c>
    </row>
    <row r="8">
      <c r="A8" s="4" t="inlineStr">
        <is>
          <t>History is the record: one row per metric per week, appended and never overwritten. Weekly reads it by week and by metric — nothing is typed on Weekly except the metric names in column A and the date in B3. That is why the report cannot disagree with the history it is drawn from.</t>
        </is>
      </c>
    </row>
    <row r="10">
      <c r="A10" s="3" t="inlineStr">
        <is>
          <t>The one date cell</t>
        </is>
      </c>
    </row>
    <row r="11">
      <c r="A11" s="4" t="inlineStr">
        <is>
          <t>Weekly!B3 is the week ending date. The report title in A4, the ISO week number in D3, this week and last week's figures, the four-week average, the arrows and the eight-week grid all move with it. Nobody ships a report still headed with last week's dates, and nobody has to retype a header.</t>
        </is>
      </c>
    </row>
    <row r="13">
      <c r="A13" s="3" t="inlineStr">
        <is>
          <t>Reading the arrow</t>
        </is>
      </c>
    </row>
    <row r="14">
      <c r="A14" s="4" t="inlineStr">
        <is>
          <t>The arrow compares this week against the four-week average, not against last week, with a 2% dead band: above the average by more than 2% is ↑, below by more than 2% is ↓, anything in between is →. Comparing to last week makes flat metrics flicker between up and down; comparing to the recent average is the question you actually mean.</t>
        </is>
      </c>
    </row>
    <row r="16">
      <c r="A16" s="3" t="inlineStr">
        <is>
          <t>Why the four-week average matters</t>
        </is>
      </c>
    </row>
    <row r="17">
      <c r="A17" s="4" t="inlineStr">
        <is>
          <t>One week is mostly noise. Printing the four-week average next to each figure ends the standing argument about whether a single bad week means anything: if this week is inside the dead band it does not, and the arrow says so.</t>
        </is>
      </c>
    </row>
    <row r="19">
      <c r="A19" s="3" t="inlineStr">
        <is>
          <t>Adding a metric</t>
        </is>
      </c>
    </row>
    <row r="20">
      <c r="A20" s="4" t="inlineStr">
        <is>
          <t>Type its name into the next empty row of column A on Weekly, exactly as it is spelled in History column B. That is all. Column F on Import warns you when a pasted metric name does not match anything on Weekly, which is almost always a typo or a renamed export column rather than a new metric.</t>
        </is>
      </c>
    </row>
    <row r="22">
      <c r="A22" s="3" t="inlineStr">
        <is>
          <t>Units in a shared column</t>
        </is>
      </c>
    </row>
    <row r="23">
      <c r="A23" s="4" t="inlineStr">
        <is>
          <t>One value column has to hold counts, rates and currency, so rates are entered in percentage points — 34.2 for 34.2%, with the '%' in the metric name — and currency without a symbol. The Δ column is a true percentage change and is formatted as one.</t>
        </is>
      </c>
    </row>
    <row r="25">
      <c r="A25" s="3" t="inlineStr">
        <is>
          <t>The chart</t>
        </is>
      </c>
    </row>
    <row r="26">
      <c r="A26" s="4" t="inlineStr">
        <is>
          <t>The chart below the table indexes each metric to its value eight weeks ago = 100, which is what lets a signup count and an activation rate share one axis. The grid it reads (columns R to Y) is calculated; the raw eight weeks sit next to it in columns H to O if you want the real numbers.</t>
        </is>
      </c>
    </row>
    <row r="28">
      <c r="A28" s="3" t="inlineStr">
        <is>
          <t>Commentary</t>
        </is>
      </c>
    </row>
    <row r="29">
      <c r="A29" s="4" t="inlineStr">
        <is>
          <t>Three lines: what changed, why, what you are doing about it. The Δ and the arrow are pulled in from Weekly so you are writing about the number in front of the reader. Numbers without interpretation get skimmed; this is the part people actually read, and it should be the shortest.</t>
        </is>
      </c>
    </row>
    <row r="31">
      <c r="A31" s="3" t="inlineStr">
        <is>
          <t>Sending it automatically</t>
        </is>
      </c>
    </row>
    <row r="32">
      <c r="A32" s="4" t="inlineStr">
        <is>
          <t>In Google Sheets an Apps Script trigger can mail Weekly and Commentary every Monday morning. In Excel, print or export those two tabs to PDF. Neither changes anything in this workbook.</t>
        </is>
      </c>
    </row>
    <row r="35">
      <c r="A35" s="5" t="inlineStr">
        <is>
          <t>Blue text on a yellow fill = type here. Black = calculated, leave alone.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Y39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30" customWidth="1" min="1" max="1"/>
    <col width="13" customWidth="1" min="2" max="2"/>
    <col width="13" customWidth="1" min="3" max="3"/>
    <col width="10" customWidth="1" min="4" max="4"/>
    <col width="12" customWidth="1" min="5" max="5"/>
    <col width="8" customWidth="1" min="6" max="6"/>
    <col width="2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2" customWidth="1" min="16" max="16"/>
    <col width="26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</cols>
  <sheetData>
    <row r="1">
      <c r="A1" s="1" t="inlineStr">
        <is>
          <t>Weekly report</t>
        </is>
      </c>
    </row>
    <row r="2">
      <c r="A2" s="2" t="inlineStr">
        <is>
          <t>Nothing on this sheet is typed except the metric names and the week-ending date. Every figure is read out of History.</t>
        </is>
      </c>
    </row>
    <row r="3">
      <c r="A3" s="3" t="inlineStr">
        <is>
          <t>Week ending</t>
        </is>
      </c>
      <c r="B3" s="6" t="n">
        <v>46271</v>
      </c>
      <c r="C3" s="3" t="inlineStr">
        <is>
          <t>ISO week</t>
        </is>
      </c>
      <c r="D3" s="7">
        <f>INT(($B$3-DATE(YEAR($B$3-WEEKDAY($B$3-1)+4),1,3)+WEEKDAY(DATE(YEAR($B$3-WEEKDAY($B$3-1)+4),1,3))+5)/7)</f>
        <v/>
      </c>
      <c r="E3" s="2" t="inlineStr">
        <is>
          <t>Change B3 and the whole report — title, figures, averages, arrows — moves with it.</t>
        </is>
      </c>
    </row>
    <row r="4">
      <c r="A4" s="8">
        <f>"Week "&amp;$D$3&amp;" · "&amp;TEXT($B$3-6,"d mmm")&amp;" – "&amp;TEXT($B$3,"d mmm yyyy")</f>
        <v/>
      </c>
    </row>
    <row r="5">
      <c r="A5" s="9">
        <f>"Metrics reported: "&amp;COUNTA($A$8:$A$37)&amp;"   ·   Up: "&amp;COUNTIF($F$8:$F$37,"↑")&amp;"   ·   Down: "&amp;COUNTIF($F$8:$F$37,"↓")&amp;"   ·   Flat: "&amp;COUNTIF($F$8:$F$37,"→")&amp;"   ·   No figure this week: "&amp;(COUNTA($A$8:$A$37)-COUNT($B$8:$B$37))</f>
        <v/>
      </c>
    </row>
    <row r="6">
      <c r="H6" s="10">
        <f>$B$3-49</f>
        <v/>
      </c>
      <c r="I6" s="10">
        <f>$B$3-42</f>
        <v/>
      </c>
      <c r="J6" s="10">
        <f>$B$3-35</f>
        <v/>
      </c>
      <c r="K6" s="10">
        <f>$B$3-28</f>
        <v/>
      </c>
      <c r="L6" s="10">
        <f>$B$3-21</f>
        <v/>
      </c>
      <c r="M6" s="10">
        <f>$B$3-14</f>
        <v/>
      </c>
      <c r="N6" s="10">
        <f>$B$3-7</f>
        <v/>
      </c>
      <c r="O6" s="10">
        <f>$B$3</f>
        <v/>
      </c>
      <c r="R6" s="10">
        <f>H6</f>
        <v/>
      </c>
      <c r="S6" s="10">
        <f>I6</f>
        <v/>
      </c>
      <c r="T6" s="10">
        <f>J6</f>
        <v/>
      </c>
      <c r="U6" s="10">
        <f>K6</f>
        <v/>
      </c>
      <c r="V6" s="10">
        <f>L6</f>
        <v/>
      </c>
      <c r="W6" s="10">
        <f>M6</f>
        <v/>
      </c>
      <c r="X6" s="10">
        <f>N6</f>
        <v/>
      </c>
      <c r="Y6" s="10">
        <f>O6</f>
        <v/>
      </c>
    </row>
    <row r="7">
      <c r="A7" s="11" t="inlineStr">
        <is>
          <t>Metric</t>
        </is>
      </c>
      <c r="B7" s="11" t="inlineStr">
        <is>
          <t>This week</t>
        </is>
      </c>
      <c r="C7" s="11" t="inlineStr">
        <is>
          <t>Last week</t>
        </is>
      </c>
      <c r="D7" s="11" t="inlineStr">
        <is>
          <t>Δ</t>
        </is>
      </c>
      <c r="E7" s="11" t="inlineStr">
        <is>
          <t>4-wk avg</t>
        </is>
      </c>
      <c r="F7" s="11" t="inlineStr">
        <is>
          <t>Trend</t>
        </is>
      </c>
      <c r="G7" s="11" t="inlineStr"/>
      <c r="H7" s="11" t="inlineStr">
        <is>
          <t>W-7</t>
        </is>
      </c>
      <c r="I7" s="11" t="inlineStr">
        <is>
          <t>W-6</t>
        </is>
      </c>
      <c r="J7" s="11" t="inlineStr">
        <is>
          <t>W-5</t>
        </is>
      </c>
      <c r="K7" s="11" t="inlineStr">
        <is>
          <t>W-4</t>
        </is>
      </c>
      <c r="L7" s="11" t="inlineStr">
        <is>
          <t>W-3</t>
        </is>
      </c>
      <c r="M7" s="11" t="inlineStr">
        <is>
          <t>W-2</t>
        </is>
      </c>
      <c r="N7" s="11" t="inlineStr">
        <is>
          <t>W-1</t>
        </is>
      </c>
      <c r="O7" s="11" t="inlineStr">
        <is>
          <t>W-0</t>
        </is>
      </c>
      <c r="P7" s="11" t="inlineStr"/>
      <c r="Q7" s="11" t="inlineStr">
        <is>
          <t>Metric</t>
        </is>
      </c>
      <c r="R7" s="11" t="inlineStr">
        <is>
          <t>W-7</t>
        </is>
      </c>
      <c r="S7" s="11" t="inlineStr">
        <is>
          <t>W-6</t>
        </is>
      </c>
      <c r="T7" s="11" t="inlineStr">
        <is>
          <t>W-5</t>
        </is>
      </c>
      <c r="U7" s="11" t="inlineStr">
        <is>
          <t>W-4</t>
        </is>
      </c>
      <c r="V7" s="11" t="inlineStr">
        <is>
          <t>W-3</t>
        </is>
      </c>
      <c r="W7" s="11" t="inlineStr">
        <is>
          <t>W-2</t>
        </is>
      </c>
      <c r="X7" s="11" t="inlineStr">
        <is>
          <t>W-1</t>
        </is>
      </c>
      <c r="Y7" s="11" t="inlineStr">
        <is>
          <t>W-0</t>
        </is>
      </c>
    </row>
    <row r="8">
      <c r="A8" s="12" t="inlineStr">
        <is>
          <t>Signups</t>
        </is>
      </c>
      <c r="B8" s="13">
        <f>IF($A8="","",IF(COUNTIFS(History!$A$5:$A$404,$B$3,History!$B$5:$B$404,$A8)=0,"",SUMIFS(History!$C$5:$C$404,History!$A$5:$A$404,$B$3,History!$B$5:$B$404,$A8)))</f>
        <v/>
      </c>
      <c r="C8" s="13">
        <f>IF($A8="","",IF(COUNTIFS(History!$A$5:$A$404,$B$3-7,History!$B$5:$B$404,$A8)=0,"",SUMIFS(History!$C$5:$C$404,History!$A$5:$A$404,$B$3-7,History!$B$5:$B$404,$A8)))</f>
        <v/>
      </c>
      <c r="D8" s="14">
        <f>IF($A8="","",IF($C8="","",IF($C8=0,"",IFERROR($B8/$C8-1,""))))</f>
        <v/>
      </c>
      <c r="E8" s="13">
        <f>IF($A8="","",IFERROR(AVERAGEIFS(History!$C$5:$C$404,History!$B$5:$B$404,$A8,History!$A$5:$A$404,"&gt;="&amp;($B$3-21),History!$A$5:$A$404,"&lt;="&amp;$B$3),""))</f>
        <v/>
      </c>
      <c r="F8" s="9">
        <f>IF($A8="","",IF($B8="","",IF($E8="","",IF($E8=0,"",IF($B8&gt;$E8*1.02,"↑",IF($B8&lt;$E8*0.98,"↓","→"))))))</f>
        <v/>
      </c>
      <c r="H8" s="13">
        <f>IF($A8="","",IF(COUNTIFS(History!$A$5:$A$404,H$6,History!$B$5:$B$404,$A8)=0,"",SUMIFS(History!$C$5:$C$404,History!$A$5:$A$404,H$6,History!$B$5:$B$404,$A8)))</f>
        <v/>
      </c>
      <c r="I8" s="13">
        <f>IF($A8="","",IF(COUNTIFS(History!$A$5:$A$404,I$6,History!$B$5:$B$404,$A8)=0,"",SUMIFS(History!$C$5:$C$404,History!$A$5:$A$404,I$6,History!$B$5:$B$404,$A8)))</f>
        <v/>
      </c>
      <c r="J8" s="13">
        <f>IF($A8="","",IF(COUNTIFS(History!$A$5:$A$404,J$6,History!$B$5:$B$404,$A8)=0,"",SUMIFS(History!$C$5:$C$404,History!$A$5:$A$404,J$6,History!$B$5:$B$404,$A8)))</f>
        <v/>
      </c>
      <c r="K8" s="13">
        <f>IF($A8="","",IF(COUNTIFS(History!$A$5:$A$404,K$6,History!$B$5:$B$404,$A8)=0,"",SUMIFS(History!$C$5:$C$404,History!$A$5:$A$404,K$6,History!$B$5:$B$404,$A8)))</f>
        <v/>
      </c>
      <c r="L8" s="13">
        <f>IF($A8="","",IF(COUNTIFS(History!$A$5:$A$404,L$6,History!$B$5:$B$404,$A8)=0,"",SUMIFS(History!$C$5:$C$404,History!$A$5:$A$404,L$6,History!$B$5:$B$404,$A8)))</f>
        <v/>
      </c>
      <c r="M8" s="13">
        <f>IF($A8="","",IF(COUNTIFS(History!$A$5:$A$404,M$6,History!$B$5:$B$404,$A8)=0,"",SUMIFS(History!$C$5:$C$404,History!$A$5:$A$404,M$6,History!$B$5:$B$404,$A8)))</f>
        <v/>
      </c>
      <c r="N8" s="13">
        <f>IF($A8="","",IF(COUNTIFS(History!$A$5:$A$404,N$6,History!$B$5:$B$404,$A8)=0,"",SUMIFS(History!$C$5:$C$404,History!$A$5:$A$404,N$6,History!$B$5:$B$404,$A8)))</f>
        <v/>
      </c>
      <c r="O8" s="13">
        <f>IF($A8="","",IF(COUNTIFS(History!$A$5:$A$404,O$6,History!$B$5:$B$404,$A8)=0,"",SUMIFS(History!$C$5:$C$404,History!$A$5:$A$404,O$6,History!$B$5:$B$404,$A8)))</f>
        <v/>
      </c>
      <c r="Q8" s="9">
        <f>IF($A8="","",$A8)</f>
        <v/>
      </c>
      <c r="R8" s="15">
        <f>IF($A8="","",IF(H8="","",IFERROR(H8/$H8*100,"")))</f>
        <v/>
      </c>
      <c r="S8" s="15">
        <f>IF($A8="","",IF(I8="","",IFERROR(I8/$H8*100,"")))</f>
        <v/>
      </c>
      <c r="T8" s="15">
        <f>IF($A8="","",IF(J8="","",IFERROR(J8/$H8*100,"")))</f>
        <v/>
      </c>
      <c r="U8" s="15">
        <f>IF($A8="","",IF(K8="","",IFERROR(K8/$H8*100,"")))</f>
        <v/>
      </c>
      <c r="V8" s="15">
        <f>IF($A8="","",IF(L8="","",IFERROR(L8/$H8*100,"")))</f>
        <v/>
      </c>
      <c r="W8" s="15">
        <f>IF($A8="","",IF(M8="","",IFERROR(M8/$H8*100,"")))</f>
        <v/>
      </c>
      <c r="X8" s="15">
        <f>IF($A8="","",IF(N8="","",IFERROR(N8/$H8*100,"")))</f>
        <v/>
      </c>
      <c r="Y8" s="15">
        <f>IF($A8="","",IF(O8="","",IFERROR(O8/$H8*100,"")))</f>
        <v/>
      </c>
    </row>
    <row r="9">
      <c r="A9" s="12" t="inlineStr">
        <is>
          <t>Activation %</t>
        </is>
      </c>
      <c r="B9" s="13">
        <f>IF($A9="","",IF(COUNTIFS(History!$A$5:$A$404,$B$3,History!$B$5:$B$404,$A9)=0,"",SUMIFS(History!$C$5:$C$404,History!$A$5:$A$404,$B$3,History!$B$5:$B$404,$A9)))</f>
        <v/>
      </c>
      <c r="C9" s="13">
        <f>IF($A9="","",IF(COUNTIFS(History!$A$5:$A$404,$B$3-7,History!$B$5:$B$404,$A9)=0,"",SUMIFS(History!$C$5:$C$404,History!$A$5:$A$404,$B$3-7,History!$B$5:$B$404,$A9)))</f>
        <v/>
      </c>
      <c r="D9" s="14">
        <f>IF($A9="","",IF($C9="","",IF($C9=0,"",IFERROR($B9/$C9-1,""))))</f>
        <v/>
      </c>
      <c r="E9" s="13">
        <f>IF($A9="","",IFERROR(AVERAGEIFS(History!$C$5:$C$404,History!$B$5:$B$404,$A9,History!$A$5:$A$404,"&gt;="&amp;($B$3-21),History!$A$5:$A$404,"&lt;="&amp;$B$3),""))</f>
        <v/>
      </c>
      <c r="F9" s="9">
        <f>IF($A9="","",IF($B9="","",IF($E9="","",IF($E9=0,"",IF($B9&gt;$E9*1.02,"↑",IF($B9&lt;$E9*0.98,"↓","→"))))))</f>
        <v/>
      </c>
      <c r="H9" s="13">
        <f>IF($A9="","",IF(COUNTIFS(History!$A$5:$A$404,H$6,History!$B$5:$B$404,$A9)=0,"",SUMIFS(History!$C$5:$C$404,History!$A$5:$A$404,H$6,History!$B$5:$B$404,$A9)))</f>
        <v/>
      </c>
      <c r="I9" s="13">
        <f>IF($A9="","",IF(COUNTIFS(History!$A$5:$A$404,I$6,History!$B$5:$B$404,$A9)=0,"",SUMIFS(History!$C$5:$C$404,History!$A$5:$A$404,I$6,History!$B$5:$B$404,$A9)))</f>
        <v/>
      </c>
      <c r="J9" s="13">
        <f>IF($A9="","",IF(COUNTIFS(History!$A$5:$A$404,J$6,History!$B$5:$B$404,$A9)=0,"",SUMIFS(History!$C$5:$C$404,History!$A$5:$A$404,J$6,History!$B$5:$B$404,$A9)))</f>
        <v/>
      </c>
      <c r="K9" s="13">
        <f>IF($A9="","",IF(COUNTIFS(History!$A$5:$A$404,K$6,History!$B$5:$B$404,$A9)=0,"",SUMIFS(History!$C$5:$C$404,History!$A$5:$A$404,K$6,History!$B$5:$B$404,$A9)))</f>
        <v/>
      </c>
      <c r="L9" s="13">
        <f>IF($A9="","",IF(COUNTIFS(History!$A$5:$A$404,L$6,History!$B$5:$B$404,$A9)=0,"",SUMIFS(History!$C$5:$C$404,History!$A$5:$A$404,L$6,History!$B$5:$B$404,$A9)))</f>
        <v/>
      </c>
      <c r="M9" s="13">
        <f>IF($A9="","",IF(COUNTIFS(History!$A$5:$A$404,M$6,History!$B$5:$B$404,$A9)=0,"",SUMIFS(History!$C$5:$C$404,History!$A$5:$A$404,M$6,History!$B$5:$B$404,$A9)))</f>
        <v/>
      </c>
      <c r="N9" s="13">
        <f>IF($A9="","",IF(COUNTIFS(History!$A$5:$A$404,N$6,History!$B$5:$B$404,$A9)=0,"",SUMIFS(History!$C$5:$C$404,History!$A$5:$A$404,N$6,History!$B$5:$B$404,$A9)))</f>
        <v/>
      </c>
      <c r="O9" s="13">
        <f>IF($A9="","",IF(COUNTIFS(History!$A$5:$A$404,O$6,History!$B$5:$B$404,$A9)=0,"",SUMIFS(History!$C$5:$C$404,History!$A$5:$A$404,O$6,History!$B$5:$B$404,$A9)))</f>
        <v/>
      </c>
      <c r="Q9" s="9">
        <f>IF($A9="","",$A9)</f>
        <v/>
      </c>
      <c r="R9" s="15">
        <f>IF($A9="","",IF(H9="","",IFERROR(H9/$H9*100,"")))</f>
        <v/>
      </c>
      <c r="S9" s="15">
        <f>IF($A9="","",IF(I9="","",IFERROR(I9/$H9*100,"")))</f>
        <v/>
      </c>
      <c r="T9" s="15">
        <f>IF($A9="","",IF(J9="","",IFERROR(J9/$H9*100,"")))</f>
        <v/>
      </c>
      <c r="U9" s="15">
        <f>IF($A9="","",IF(K9="","",IFERROR(K9/$H9*100,"")))</f>
        <v/>
      </c>
      <c r="V9" s="15">
        <f>IF($A9="","",IF(L9="","",IFERROR(L9/$H9*100,"")))</f>
        <v/>
      </c>
      <c r="W9" s="15">
        <f>IF($A9="","",IF(M9="","",IFERROR(M9/$H9*100,"")))</f>
        <v/>
      </c>
      <c r="X9" s="15">
        <f>IF($A9="","",IF(N9="","",IFERROR(N9/$H9*100,"")))</f>
        <v/>
      </c>
      <c r="Y9" s="15">
        <f>IF($A9="","",IF(O9="","",IFERROR(O9/$H9*100,"")))</f>
        <v/>
      </c>
    </row>
    <row r="10">
      <c r="A10" s="12" t="inlineStr">
        <is>
          <t>Tickets</t>
        </is>
      </c>
      <c r="B10" s="13">
        <f>IF($A10="","",IF(COUNTIFS(History!$A$5:$A$404,$B$3,History!$B$5:$B$404,$A10)=0,"",SUMIFS(History!$C$5:$C$404,History!$A$5:$A$404,$B$3,History!$B$5:$B$404,$A10)))</f>
        <v/>
      </c>
      <c r="C10" s="13">
        <f>IF($A10="","",IF(COUNTIFS(History!$A$5:$A$404,$B$3-7,History!$B$5:$B$404,$A10)=0,"",SUMIFS(History!$C$5:$C$404,History!$A$5:$A$404,$B$3-7,History!$B$5:$B$404,$A10)))</f>
        <v/>
      </c>
      <c r="D10" s="14">
        <f>IF($A10="","",IF($C10="","",IF($C10=0,"",IFERROR($B10/$C10-1,""))))</f>
        <v/>
      </c>
      <c r="E10" s="13">
        <f>IF($A10="","",IFERROR(AVERAGEIFS(History!$C$5:$C$404,History!$B$5:$B$404,$A10,History!$A$5:$A$404,"&gt;="&amp;($B$3-21),History!$A$5:$A$404,"&lt;="&amp;$B$3),""))</f>
        <v/>
      </c>
      <c r="F10" s="9">
        <f>IF($A10="","",IF($B10="","",IF($E10="","",IF($E10=0,"",IF($B10&gt;$E10*1.02,"↑",IF($B10&lt;$E10*0.98,"↓","→"))))))</f>
        <v/>
      </c>
      <c r="H10" s="13">
        <f>IF($A10="","",IF(COUNTIFS(History!$A$5:$A$404,H$6,History!$B$5:$B$404,$A10)=0,"",SUMIFS(History!$C$5:$C$404,History!$A$5:$A$404,H$6,History!$B$5:$B$404,$A10)))</f>
        <v/>
      </c>
      <c r="I10" s="13">
        <f>IF($A10="","",IF(COUNTIFS(History!$A$5:$A$404,I$6,History!$B$5:$B$404,$A10)=0,"",SUMIFS(History!$C$5:$C$404,History!$A$5:$A$404,I$6,History!$B$5:$B$404,$A10)))</f>
        <v/>
      </c>
      <c r="J10" s="13">
        <f>IF($A10="","",IF(COUNTIFS(History!$A$5:$A$404,J$6,History!$B$5:$B$404,$A10)=0,"",SUMIFS(History!$C$5:$C$404,History!$A$5:$A$404,J$6,History!$B$5:$B$404,$A10)))</f>
        <v/>
      </c>
      <c r="K10" s="13">
        <f>IF($A10="","",IF(COUNTIFS(History!$A$5:$A$404,K$6,History!$B$5:$B$404,$A10)=0,"",SUMIFS(History!$C$5:$C$404,History!$A$5:$A$404,K$6,History!$B$5:$B$404,$A10)))</f>
        <v/>
      </c>
      <c r="L10" s="13">
        <f>IF($A10="","",IF(COUNTIFS(History!$A$5:$A$404,L$6,History!$B$5:$B$404,$A10)=0,"",SUMIFS(History!$C$5:$C$404,History!$A$5:$A$404,L$6,History!$B$5:$B$404,$A10)))</f>
        <v/>
      </c>
      <c r="M10" s="13">
        <f>IF($A10="","",IF(COUNTIFS(History!$A$5:$A$404,M$6,History!$B$5:$B$404,$A10)=0,"",SUMIFS(History!$C$5:$C$404,History!$A$5:$A$404,M$6,History!$B$5:$B$404,$A10)))</f>
        <v/>
      </c>
      <c r="N10" s="13">
        <f>IF($A10="","",IF(COUNTIFS(History!$A$5:$A$404,N$6,History!$B$5:$B$404,$A10)=0,"",SUMIFS(History!$C$5:$C$404,History!$A$5:$A$404,N$6,History!$B$5:$B$404,$A10)))</f>
        <v/>
      </c>
      <c r="O10" s="13">
        <f>IF($A10="","",IF(COUNTIFS(History!$A$5:$A$404,O$6,History!$B$5:$B$404,$A10)=0,"",SUMIFS(History!$C$5:$C$404,History!$A$5:$A$404,O$6,History!$B$5:$B$404,$A10)))</f>
        <v/>
      </c>
      <c r="Q10" s="9">
        <f>IF($A10="","",$A10)</f>
        <v/>
      </c>
      <c r="R10" s="15">
        <f>IF($A10="","",IF(H10="","",IFERROR(H10/$H10*100,"")))</f>
        <v/>
      </c>
      <c r="S10" s="15">
        <f>IF($A10="","",IF(I10="","",IFERROR(I10/$H10*100,"")))</f>
        <v/>
      </c>
      <c r="T10" s="15">
        <f>IF($A10="","",IF(J10="","",IFERROR(J10/$H10*100,"")))</f>
        <v/>
      </c>
      <c r="U10" s="15">
        <f>IF($A10="","",IF(K10="","",IFERROR(K10/$H10*100,"")))</f>
        <v/>
      </c>
      <c r="V10" s="15">
        <f>IF($A10="","",IF(L10="","",IFERROR(L10/$H10*100,"")))</f>
        <v/>
      </c>
      <c r="W10" s="15">
        <f>IF($A10="","",IF(M10="","",IFERROR(M10/$H10*100,"")))</f>
        <v/>
      </c>
      <c r="X10" s="15">
        <f>IF($A10="","",IF(N10="","",IFERROR(N10/$H10*100,"")))</f>
        <v/>
      </c>
      <c r="Y10" s="15">
        <f>IF($A10="","",IF(O10="","",IFERROR(O10/$H10*100,"")))</f>
        <v/>
      </c>
    </row>
    <row r="11">
      <c r="A11" s="12" t="inlineStr">
        <is>
          <t>MRR added</t>
        </is>
      </c>
      <c r="B11" s="13">
        <f>IF($A11="","",IF(COUNTIFS(History!$A$5:$A$404,$B$3,History!$B$5:$B$404,$A11)=0,"",SUMIFS(History!$C$5:$C$404,History!$A$5:$A$404,$B$3,History!$B$5:$B$404,$A11)))</f>
        <v/>
      </c>
      <c r="C11" s="13">
        <f>IF($A11="","",IF(COUNTIFS(History!$A$5:$A$404,$B$3-7,History!$B$5:$B$404,$A11)=0,"",SUMIFS(History!$C$5:$C$404,History!$A$5:$A$404,$B$3-7,History!$B$5:$B$404,$A11)))</f>
        <v/>
      </c>
      <c r="D11" s="14">
        <f>IF($A11="","",IF($C11="","",IF($C11=0,"",IFERROR($B11/$C11-1,""))))</f>
        <v/>
      </c>
      <c r="E11" s="13">
        <f>IF($A11="","",IFERROR(AVERAGEIFS(History!$C$5:$C$404,History!$B$5:$B$404,$A11,History!$A$5:$A$404,"&gt;="&amp;($B$3-21),History!$A$5:$A$404,"&lt;="&amp;$B$3),""))</f>
        <v/>
      </c>
      <c r="F11" s="9">
        <f>IF($A11="","",IF($B11="","",IF($E11="","",IF($E11=0,"",IF($B11&gt;$E11*1.02,"↑",IF($B11&lt;$E11*0.98,"↓","→"))))))</f>
        <v/>
      </c>
      <c r="H11" s="13">
        <f>IF($A11="","",IF(COUNTIFS(History!$A$5:$A$404,H$6,History!$B$5:$B$404,$A11)=0,"",SUMIFS(History!$C$5:$C$404,History!$A$5:$A$404,H$6,History!$B$5:$B$404,$A11)))</f>
        <v/>
      </c>
      <c r="I11" s="13">
        <f>IF($A11="","",IF(COUNTIFS(History!$A$5:$A$404,I$6,History!$B$5:$B$404,$A11)=0,"",SUMIFS(History!$C$5:$C$404,History!$A$5:$A$404,I$6,History!$B$5:$B$404,$A11)))</f>
        <v/>
      </c>
      <c r="J11" s="13">
        <f>IF($A11="","",IF(COUNTIFS(History!$A$5:$A$404,J$6,History!$B$5:$B$404,$A11)=0,"",SUMIFS(History!$C$5:$C$404,History!$A$5:$A$404,J$6,History!$B$5:$B$404,$A11)))</f>
        <v/>
      </c>
      <c r="K11" s="13">
        <f>IF($A11="","",IF(COUNTIFS(History!$A$5:$A$404,K$6,History!$B$5:$B$404,$A11)=0,"",SUMIFS(History!$C$5:$C$404,History!$A$5:$A$404,K$6,History!$B$5:$B$404,$A11)))</f>
        <v/>
      </c>
      <c r="L11" s="13">
        <f>IF($A11="","",IF(COUNTIFS(History!$A$5:$A$404,L$6,History!$B$5:$B$404,$A11)=0,"",SUMIFS(History!$C$5:$C$404,History!$A$5:$A$404,L$6,History!$B$5:$B$404,$A11)))</f>
        <v/>
      </c>
      <c r="M11" s="13">
        <f>IF($A11="","",IF(COUNTIFS(History!$A$5:$A$404,M$6,History!$B$5:$B$404,$A11)=0,"",SUMIFS(History!$C$5:$C$404,History!$A$5:$A$404,M$6,History!$B$5:$B$404,$A11)))</f>
        <v/>
      </c>
      <c r="N11" s="13">
        <f>IF($A11="","",IF(COUNTIFS(History!$A$5:$A$404,N$6,History!$B$5:$B$404,$A11)=0,"",SUMIFS(History!$C$5:$C$404,History!$A$5:$A$404,N$6,History!$B$5:$B$404,$A11)))</f>
        <v/>
      </c>
      <c r="O11" s="13">
        <f>IF($A11="","",IF(COUNTIFS(History!$A$5:$A$404,O$6,History!$B$5:$B$404,$A11)=0,"",SUMIFS(History!$C$5:$C$404,History!$A$5:$A$404,O$6,History!$B$5:$B$404,$A11)))</f>
        <v/>
      </c>
      <c r="Q11" s="9">
        <f>IF($A11="","",$A11)</f>
        <v/>
      </c>
      <c r="R11" s="15">
        <f>IF($A11="","",IF(H11="","",IFERROR(H11/$H11*100,"")))</f>
        <v/>
      </c>
      <c r="S11" s="15">
        <f>IF($A11="","",IF(I11="","",IFERROR(I11/$H11*100,"")))</f>
        <v/>
      </c>
      <c r="T11" s="15">
        <f>IF($A11="","",IF(J11="","",IFERROR(J11/$H11*100,"")))</f>
        <v/>
      </c>
      <c r="U11" s="15">
        <f>IF($A11="","",IF(K11="","",IFERROR(K11/$H11*100,"")))</f>
        <v/>
      </c>
      <c r="V11" s="15">
        <f>IF($A11="","",IF(L11="","",IFERROR(L11/$H11*100,"")))</f>
        <v/>
      </c>
      <c r="W11" s="15">
        <f>IF($A11="","",IF(M11="","",IFERROR(M11/$H11*100,"")))</f>
        <v/>
      </c>
      <c r="X11" s="15">
        <f>IF($A11="","",IF(N11="","",IFERROR(N11/$H11*100,"")))</f>
        <v/>
      </c>
      <c r="Y11" s="15">
        <f>IF($A11="","",IF(O11="","",IFERROR(O11/$H11*100,"")))</f>
        <v/>
      </c>
    </row>
    <row r="12">
      <c r="A12" s="12" t="n"/>
      <c r="B12" s="13">
        <f>IF($A12="","",IF(COUNTIFS(History!$A$5:$A$404,$B$3,History!$B$5:$B$404,$A12)=0,"",SUMIFS(History!$C$5:$C$404,History!$A$5:$A$404,$B$3,History!$B$5:$B$404,$A12)))</f>
        <v/>
      </c>
      <c r="C12" s="13">
        <f>IF($A12="","",IF(COUNTIFS(History!$A$5:$A$404,$B$3-7,History!$B$5:$B$404,$A12)=0,"",SUMIFS(History!$C$5:$C$404,History!$A$5:$A$404,$B$3-7,History!$B$5:$B$404,$A12)))</f>
        <v/>
      </c>
      <c r="D12" s="14">
        <f>IF($A12="","",IF($C12="","",IF($C12=0,"",IFERROR($B12/$C12-1,""))))</f>
        <v/>
      </c>
      <c r="E12" s="13">
        <f>IF($A12="","",IFERROR(AVERAGEIFS(History!$C$5:$C$404,History!$B$5:$B$404,$A12,History!$A$5:$A$404,"&gt;="&amp;($B$3-21),History!$A$5:$A$404,"&lt;="&amp;$B$3),""))</f>
        <v/>
      </c>
      <c r="F12" s="9">
        <f>IF($A12="","",IF($B12="","",IF($E12="","",IF($E12=0,"",IF($B12&gt;$E12*1.02,"↑",IF($B12&lt;$E12*0.98,"↓","→"))))))</f>
        <v/>
      </c>
      <c r="H12" s="13">
        <f>IF($A12="","",IF(COUNTIFS(History!$A$5:$A$404,H$6,History!$B$5:$B$404,$A12)=0,"",SUMIFS(History!$C$5:$C$404,History!$A$5:$A$404,H$6,History!$B$5:$B$404,$A12)))</f>
        <v/>
      </c>
      <c r="I12" s="13">
        <f>IF($A12="","",IF(COUNTIFS(History!$A$5:$A$404,I$6,History!$B$5:$B$404,$A12)=0,"",SUMIFS(History!$C$5:$C$404,History!$A$5:$A$404,I$6,History!$B$5:$B$404,$A12)))</f>
        <v/>
      </c>
      <c r="J12" s="13">
        <f>IF($A12="","",IF(COUNTIFS(History!$A$5:$A$404,J$6,History!$B$5:$B$404,$A12)=0,"",SUMIFS(History!$C$5:$C$404,History!$A$5:$A$404,J$6,History!$B$5:$B$404,$A12)))</f>
        <v/>
      </c>
      <c r="K12" s="13">
        <f>IF($A12="","",IF(COUNTIFS(History!$A$5:$A$404,K$6,History!$B$5:$B$404,$A12)=0,"",SUMIFS(History!$C$5:$C$404,History!$A$5:$A$404,K$6,History!$B$5:$B$404,$A12)))</f>
        <v/>
      </c>
      <c r="L12" s="13">
        <f>IF($A12="","",IF(COUNTIFS(History!$A$5:$A$404,L$6,History!$B$5:$B$404,$A12)=0,"",SUMIFS(History!$C$5:$C$404,History!$A$5:$A$404,L$6,History!$B$5:$B$404,$A12)))</f>
        <v/>
      </c>
      <c r="M12" s="13">
        <f>IF($A12="","",IF(COUNTIFS(History!$A$5:$A$404,M$6,History!$B$5:$B$404,$A12)=0,"",SUMIFS(History!$C$5:$C$404,History!$A$5:$A$404,M$6,History!$B$5:$B$404,$A12)))</f>
        <v/>
      </c>
      <c r="N12" s="13">
        <f>IF($A12="","",IF(COUNTIFS(History!$A$5:$A$404,N$6,History!$B$5:$B$404,$A12)=0,"",SUMIFS(History!$C$5:$C$404,History!$A$5:$A$404,N$6,History!$B$5:$B$404,$A12)))</f>
        <v/>
      </c>
      <c r="O12" s="13">
        <f>IF($A12="","",IF(COUNTIFS(History!$A$5:$A$404,O$6,History!$B$5:$B$404,$A12)=0,"",SUMIFS(History!$C$5:$C$404,History!$A$5:$A$404,O$6,History!$B$5:$B$404,$A12)))</f>
        <v/>
      </c>
      <c r="Q12" s="9">
        <f>IF($A12="","",$A12)</f>
        <v/>
      </c>
      <c r="R12" s="15">
        <f>IF($A12="","",IF(H12="","",IFERROR(H12/$H12*100,"")))</f>
        <v/>
      </c>
      <c r="S12" s="15">
        <f>IF($A12="","",IF(I12="","",IFERROR(I12/$H12*100,"")))</f>
        <v/>
      </c>
      <c r="T12" s="15">
        <f>IF($A12="","",IF(J12="","",IFERROR(J12/$H12*100,"")))</f>
        <v/>
      </c>
      <c r="U12" s="15">
        <f>IF($A12="","",IF(K12="","",IFERROR(K12/$H12*100,"")))</f>
        <v/>
      </c>
      <c r="V12" s="15">
        <f>IF($A12="","",IF(L12="","",IFERROR(L12/$H12*100,"")))</f>
        <v/>
      </c>
      <c r="W12" s="15">
        <f>IF($A12="","",IF(M12="","",IFERROR(M12/$H12*100,"")))</f>
        <v/>
      </c>
      <c r="X12" s="15">
        <f>IF($A12="","",IF(N12="","",IFERROR(N12/$H12*100,"")))</f>
        <v/>
      </c>
      <c r="Y12" s="15">
        <f>IF($A12="","",IF(O12="","",IFERROR(O12/$H12*100,"")))</f>
        <v/>
      </c>
    </row>
    <row r="13">
      <c r="A13" s="12" t="n"/>
      <c r="B13" s="13">
        <f>IF($A13="","",IF(COUNTIFS(History!$A$5:$A$404,$B$3,History!$B$5:$B$404,$A13)=0,"",SUMIFS(History!$C$5:$C$404,History!$A$5:$A$404,$B$3,History!$B$5:$B$404,$A13)))</f>
        <v/>
      </c>
      <c r="C13" s="13">
        <f>IF($A13="","",IF(COUNTIFS(History!$A$5:$A$404,$B$3-7,History!$B$5:$B$404,$A13)=0,"",SUMIFS(History!$C$5:$C$404,History!$A$5:$A$404,$B$3-7,History!$B$5:$B$404,$A13)))</f>
        <v/>
      </c>
      <c r="D13" s="14">
        <f>IF($A13="","",IF($C13="","",IF($C13=0,"",IFERROR($B13/$C13-1,""))))</f>
        <v/>
      </c>
      <c r="E13" s="13">
        <f>IF($A13="","",IFERROR(AVERAGEIFS(History!$C$5:$C$404,History!$B$5:$B$404,$A13,History!$A$5:$A$404,"&gt;="&amp;($B$3-21),History!$A$5:$A$404,"&lt;="&amp;$B$3),""))</f>
        <v/>
      </c>
      <c r="F13" s="9">
        <f>IF($A13="","",IF($B13="","",IF($E13="","",IF($E13=0,"",IF($B13&gt;$E13*1.02,"↑",IF($B13&lt;$E13*0.98,"↓","→"))))))</f>
        <v/>
      </c>
      <c r="H13" s="13">
        <f>IF($A13="","",IF(COUNTIFS(History!$A$5:$A$404,H$6,History!$B$5:$B$404,$A13)=0,"",SUMIFS(History!$C$5:$C$404,History!$A$5:$A$404,H$6,History!$B$5:$B$404,$A13)))</f>
        <v/>
      </c>
      <c r="I13" s="13">
        <f>IF($A13="","",IF(COUNTIFS(History!$A$5:$A$404,I$6,History!$B$5:$B$404,$A13)=0,"",SUMIFS(History!$C$5:$C$404,History!$A$5:$A$404,I$6,History!$B$5:$B$404,$A13)))</f>
        <v/>
      </c>
      <c r="J13" s="13">
        <f>IF($A13="","",IF(COUNTIFS(History!$A$5:$A$404,J$6,History!$B$5:$B$404,$A13)=0,"",SUMIFS(History!$C$5:$C$404,History!$A$5:$A$404,J$6,History!$B$5:$B$404,$A13)))</f>
        <v/>
      </c>
      <c r="K13" s="13">
        <f>IF($A13="","",IF(COUNTIFS(History!$A$5:$A$404,K$6,History!$B$5:$B$404,$A13)=0,"",SUMIFS(History!$C$5:$C$404,History!$A$5:$A$404,K$6,History!$B$5:$B$404,$A13)))</f>
        <v/>
      </c>
      <c r="L13" s="13">
        <f>IF($A13="","",IF(COUNTIFS(History!$A$5:$A$404,L$6,History!$B$5:$B$404,$A13)=0,"",SUMIFS(History!$C$5:$C$404,History!$A$5:$A$404,L$6,History!$B$5:$B$404,$A13)))</f>
        <v/>
      </c>
      <c r="M13" s="13">
        <f>IF($A13="","",IF(COUNTIFS(History!$A$5:$A$404,M$6,History!$B$5:$B$404,$A13)=0,"",SUMIFS(History!$C$5:$C$404,History!$A$5:$A$404,M$6,History!$B$5:$B$404,$A13)))</f>
        <v/>
      </c>
      <c r="N13" s="13">
        <f>IF($A13="","",IF(COUNTIFS(History!$A$5:$A$404,N$6,History!$B$5:$B$404,$A13)=0,"",SUMIFS(History!$C$5:$C$404,History!$A$5:$A$404,N$6,History!$B$5:$B$404,$A13)))</f>
        <v/>
      </c>
      <c r="O13" s="13">
        <f>IF($A13="","",IF(COUNTIFS(History!$A$5:$A$404,O$6,History!$B$5:$B$404,$A13)=0,"",SUMIFS(History!$C$5:$C$404,History!$A$5:$A$404,O$6,History!$B$5:$B$404,$A13)))</f>
        <v/>
      </c>
      <c r="Q13" s="9">
        <f>IF($A13="","",$A13)</f>
        <v/>
      </c>
      <c r="R13" s="15">
        <f>IF($A13="","",IF(H13="","",IFERROR(H13/$H13*100,"")))</f>
        <v/>
      </c>
      <c r="S13" s="15">
        <f>IF($A13="","",IF(I13="","",IFERROR(I13/$H13*100,"")))</f>
        <v/>
      </c>
      <c r="T13" s="15">
        <f>IF($A13="","",IF(J13="","",IFERROR(J13/$H13*100,"")))</f>
        <v/>
      </c>
      <c r="U13" s="15">
        <f>IF($A13="","",IF(K13="","",IFERROR(K13/$H13*100,"")))</f>
        <v/>
      </c>
      <c r="V13" s="15">
        <f>IF($A13="","",IF(L13="","",IFERROR(L13/$H13*100,"")))</f>
        <v/>
      </c>
      <c r="W13" s="15">
        <f>IF($A13="","",IF(M13="","",IFERROR(M13/$H13*100,"")))</f>
        <v/>
      </c>
      <c r="X13" s="15">
        <f>IF($A13="","",IF(N13="","",IFERROR(N13/$H13*100,"")))</f>
        <v/>
      </c>
      <c r="Y13" s="15">
        <f>IF($A13="","",IF(O13="","",IFERROR(O13/$H13*100,"")))</f>
        <v/>
      </c>
    </row>
    <row r="14">
      <c r="A14" s="12" t="n"/>
      <c r="B14" s="13">
        <f>IF($A14="","",IF(COUNTIFS(History!$A$5:$A$404,$B$3,History!$B$5:$B$404,$A14)=0,"",SUMIFS(History!$C$5:$C$404,History!$A$5:$A$404,$B$3,History!$B$5:$B$404,$A14)))</f>
        <v/>
      </c>
      <c r="C14" s="13">
        <f>IF($A14="","",IF(COUNTIFS(History!$A$5:$A$404,$B$3-7,History!$B$5:$B$404,$A14)=0,"",SUMIFS(History!$C$5:$C$404,History!$A$5:$A$404,$B$3-7,History!$B$5:$B$404,$A14)))</f>
        <v/>
      </c>
      <c r="D14" s="14">
        <f>IF($A14="","",IF($C14="","",IF($C14=0,"",IFERROR($B14/$C14-1,""))))</f>
        <v/>
      </c>
      <c r="E14" s="13">
        <f>IF($A14="","",IFERROR(AVERAGEIFS(History!$C$5:$C$404,History!$B$5:$B$404,$A14,History!$A$5:$A$404,"&gt;="&amp;($B$3-21),History!$A$5:$A$404,"&lt;="&amp;$B$3),""))</f>
        <v/>
      </c>
      <c r="F14" s="9">
        <f>IF($A14="","",IF($B14="","",IF($E14="","",IF($E14=0,"",IF($B14&gt;$E14*1.02,"↑",IF($B14&lt;$E14*0.98,"↓","→"))))))</f>
        <v/>
      </c>
      <c r="H14" s="13">
        <f>IF($A14="","",IF(COUNTIFS(History!$A$5:$A$404,H$6,History!$B$5:$B$404,$A14)=0,"",SUMIFS(History!$C$5:$C$404,History!$A$5:$A$404,H$6,History!$B$5:$B$404,$A14)))</f>
        <v/>
      </c>
      <c r="I14" s="13">
        <f>IF($A14="","",IF(COUNTIFS(History!$A$5:$A$404,I$6,History!$B$5:$B$404,$A14)=0,"",SUMIFS(History!$C$5:$C$404,History!$A$5:$A$404,I$6,History!$B$5:$B$404,$A14)))</f>
        <v/>
      </c>
      <c r="J14" s="13">
        <f>IF($A14="","",IF(COUNTIFS(History!$A$5:$A$404,J$6,History!$B$5:$B$404,$A14)=0,"",SUMIFS(History!$C$5:$C$404,History!$A$5:$A$404,J$6,History!$B$5:$B$404,$A14)))</f>
        <v/>
      </c>
      <c r="K14" s="13">
        <f>IF($A14="","",IF(COUNTIFS(History!$A$5:$A$404,K$6,History!$B$5:$B$404,$A14)=0,"",SUMIFS(History!$C$5:$C$404,History!$A$5:$A$404,K$6,History!$B$5:$B$404,$A14)))</f>
        <v/>
      </c>
      <c r="L14" s="13">
        <f>IF($A14="","",IF(COUNTIFS(History!$A$5:$A$404,L$6,History!$B$5:$B$404,$A14)=0,"",SUMIFS(History!$C$5:$C$404,History!$A$5:$A$404,L$6,History!$B$5:$B$404,$A14)))</f>
        <v/>
      </c>
      <c r="M14" s="13">
        <f>IF($A14="","",IF(COUNTIFS(History!$A$5:$A$404,M$6,History!$B$5:$B$404,$A14)=0,"",SUMIFS(History!$C$5:$C$404,History!$A$5:$A$404,M$6,History!$B$5:$B$404,$A14)))</f>
        <v/>
      </c>
      <c r="N14" s="13">
        <f>IF($A14="","",IF(COUNTIFS(History!$A$5:$A$404,N$6,History!$B$5:$B$404,$A14)=0,"",SUMIFS(History!$C$5:$C$404,History!$A$5:$A$404,N$6,History!$B$5:$B$404,$A14)))</f>
        <v/>
      </c>
      <c r="O14" s="13">
        <f>IF($A14="","",IF(COUNTIFS(History!$A$5:$A$404,O$6,History!$B$5:$B$404,$A14)=0,"",SUMIFS(History!$C$5:$C$404,History!$A$5:$A$404,O$6,History!$B$5:$B$404,$A14)))</f>
        <v/>
      </c>
      <c r="Q14" s="9">
        <f>IF($A14="","",$A14)</f>
        <v/>
      </c>
      <c r="R14" s="15">
        <f>IF($A14="","",IF(H14="","",IFERROR(H14/$H14*100,"")))</f>
        <v/>
      </c>
      <c r="S14" s="15">
        <f>IF($A14="","",IF(I14="","",IFERROR(I14/$H14*100,"")))</f>
        <v/>
      </c>
      <c r="T14" s="15">
        <f>IF($A14="","",IF(J14="","",IFERROR(J14/$H14*100,"")))</f>
        <v/>
      </c>
      <c r="U14" s="15">
        <f>IF($A14="","",IF(K14="","",IFERROR(K14/$H14*100,"")))</f>
        <v/>
      </c>
      <c r="V14" s="15">
        <f>IF($A14="","",IF(L14="","",IFERROR(L14/$H14*100,"")))</f>
        <v/>
      </c>
      <c r="W14" s="15">
        <f>IF($A14="","",IF(M14="","",IFERROR(M14/$H14*100,"")))</f>
        <v/>
      </c>
      <c r="X14" s="15">
        <f>IF($A14="","",IF(N14="","",IFERROR(N14/$H14*100,"")))</f>
        <v/>
      </c>
      <c r="Y14" s="15">
        <f>IF($A14="","",IF(O14="","",IFERROR(O14/$H14*100,"")))</f>
        <v/>
      </c>
    </row>
    <row r="15">
      <c r="A15" s="12" t="n"/>
      <c r="B15" s="13">
        <f>IF($A15="","",IF(COUNTIFS(History!$A$5:$A$404,$B$3,History!$B$5:$B$404,$A15)=0,"",SUMIFS(History!$C$5:$C$404,History!$A$5:$A$404,$B$3,History!$B$5:$B$404,$A15)))</f>
        <v/>
      </c>
      <c r="C15" s="13">
        <f>IF($A15="","",IF(COUNTIFS(History!$A$5:$A$404,$B$3-7,History!$B$5:$B$404,$A15)=0,"",SUMIFS(History!$C$5:$C$404,History!$A$5:$A$404,$B$3-7,History!$B$5:$B$404,$A15)))</f>
        <v/>
      </c>
      <c r="D15" s="14">
        <f>IF($A15="","",IF($C15="","",IF($C15=0,"",IFERROR($B15/$C15-1,""))))</f>
        <v/>
      </c>
      <c r="E15" s="13">
        <f>IF($A15="","",IFERROR(AVERAGEIFS(History!$C$5:$C$404,History!$B$5:$B$404,$A15,History!$A$5:$A$404,"&gt;="&amp;($B$3-21),History!$A$5:$A$404,"&lt;="&amp;$B$3),""))</f>
        <v/>
      </c>
      <c r="F15" s="9">
        <f>IF($A15="","",IF($B15="","",IF($E15="","",IF($E15=0,"",IF($B15&gt;$E15*1.02,"↑",IF($B15&lt;$E15*0.98,"↓","→"))))))</f>
        <v/>
      </c>
      <c r="H15" s="13">
        <f>IF($A15="","",IF(COUNTIFS(History!$A$5:$A$404,H$6,History!$B$5:$B$404,$A15)=0,"",SUMIFS(History!$C$5:$C$404,History!$A$5:$A$404,H$6,History!$B$5:$B$404,$A15)))</f>
        <v/>
      </c>
      <c r="I15" s="13">
        <f>IF($A15="","",IF(COUNTIFS(History!$A$5:$A$404,I$6,History!$B$5:$B$404,$A15)=0,"",SUMIFS(History!$C$5:$C$404,History!$A$5:$A$404,I$6,History!$B$5:$B$404,$A15)))</f>
        <v/>
      </c>
      <c r="J15" s="13">
        <f>IF($A15="","",IF(COUNTIFS(History!$A$5:$A$404,J$6,History!$B$5:$B$404,$A15)=0,"",SUMIFS(History!$C$5:$C$404,History!$A$5:$A$404,J$6,History!$B$5:$B$404,$A15)))</f>
        <v/>
      </c>
      <c r="K15" s="13">
        <f>IF($A15="","",IF(COUNTIFS(History!$A$5:$A$404,K$6,History!$B$5:$B$404,$A15)=0,"",SUMIFS(History!$C$5:$C$404,History!$A$5:$A$404,K$6,History!$B$5:$B$404,$A15)))</f>
        <v/>
      </c>
      <c r="L15" s="13">
        <f>IF($A15="","",IF(COUNTIFS(History!$A$5:$A$404,L$6,History!$B$5:$B$404,$A15)=0,"",SUMIFS(History!$C$5:$C$404,History!$A$5:$A$404,L$6,History!$B$5:$B$404,$A15)))</f>
        <v/>
      </c>
      <c r="M15" s="13">
        <f>IF($A15="","",IF(COUNTIFS(History!$A$5:$A$404,M$6,History!$B$5:$B$404,$A15)=0,"",SUMIFS(History!$C$5:$C$404,History!$A$5:$A$404,M$6,History!$B$5:$B$404,$A15)))</f>
        <v/>
      </c>
      <c r="N15" s="13">
        <f>IF($A15="","",IF(COUNTIFS(History!$A$5:$A$404,N$6,History!$B$5:$B$404,$A15)=0,"",SUMIFS(History!$C$5:$C$404,History!$A$5:$A$404,N$6,History!$B$5:$B$404,$A15)))</f>
        <v/>
      </c>
      <c r="O15" s="13">
        <f>IF($A15="","",IF(COUNTIFS(History!$A$5:$A$404,O$6,History!$B$5:$B$404,$A15)=0,"",SUMIFS(History!$C$5:$C$404,History!$A$5:$A$404,O$6,History!$B$5:$B$404,$A15)))</f>
        <v/>
      </c>
      <c r="Q15" s="9">
        <f>IF($A15="","",$A15)</f>
        <v/>
      </c>
      <c r="R15" s="15">
        <f>IF($A15="","",IF(H15="","",IFERROR(H15/$H15*100,"")))</f>
        <v/>
      </c>
      <c r="S15" s="15">
        <f>IF($A15="","",IF(I15="","",IFERROR(I15/$H15*100,"")))</f>
        <v/>
      </c>
      <c r="T15" s="15">
        <f>IF($A15="","",IF(J15="","",IFERROR(J15/$H15*100,"")))</f>
        <v/>
      </c>
      <c r="U15" s="15">
        <f>IF($A15="","",IF(K15="","",IFERROR(K15/$H15*100,"")))</f>
        <v/>
      </c>
      <c r="V15" s="15">
        <f>IF($A15="","",IF(L15="","",IFERROR(L15/$H15*100,"")))</f>
        <v/>
      </c>
      <c r="W15" s="15">
        <f>IF($A15="","",IF(M15="","",IFERROR(M15/$H15*100,"")))</f>
        <v/>
      </c>
      <c r="X15" s="15">
        <f>IF($A15="","",IF(N15="","",IFERROR(N15/$H15*100,"")))</f>
        <v/>
      </c>
      <c r="Y15" s="15">
        <f>IF($A15="","",IF(O15="","",IFERROR(O15/$H15*100,"")))</f>
        <v/>
      </c>
    </row>
    <row r="16">
      <c r="A16" s="12" t="n"/>
      <c r="B16" s="13">
        <f>IF($A16="","",IF(COUNTIFS(History!$A$5:$A$404,$B$3,History!$B$5:$B$404,$A16)=0,"",SUMIFS(History!$C$5:$C$404,History!$A$5:$A$404,$B$3,History!$B$5:$B$404,$A16)))</f>
        <v/>
      </c>
      <c r="C16" s="13">
        <f>IF($A16="","",IF(COUNTIFS(History!$A$5:$A$404,$B$3-7,History!$B$5:$B$404,$A16)=0,"",SUMIFS(History!$C$5:$C$404,History!$A$5:$A$404,$B$3-7,History!$B$5:$B$404,$A16)))</f>
        <v/>
      </c>
      <c r="D16" s="14">
        <f>IF($A16="","",IF($C16="","",IF($C16=0,"",IFERROR($B16/$C16-1,""))))</f>
        <v/>
      </c>
      <c r="E16" s="13">
        <f>IF($A16="","",IFERROR(AVERAGEIFS(History!$C$5:$C$404,History!$B$5:$B$404,$A16,History!$A$5:$A$404,"&gt;="&amp;($B$3-21),History!$A$5:$A$404,"&lt;="&amp;$B$3),""))</f>
        <v/>
      </c>
      <c r="F16" s="9">
        <f>IF($A16="","",IF($B16="","",IF($E16="","",IF($E16=0,"",IF($B16&gt;$E16*1.02,"↑",IF($B16&lt;$E16*0.98,"↓","→"))))))</f>
        <v/>
      </c>
      <c r="H16" s="13">
        <f>IF($A16="","",IF(COUNTIFS(History!$A$5:$A$404,H$6,History!$B$5:$B$404,$A16)=0,"",SUMIFS(History!$C$5:$C$404,History!$A$5:$A$404,H$6,History!$B$5:$B$404,$A16)))</f>
        <v/>
      </c>
      <c r="I16" s="13">
        <f>IF($A16="","",IF(COUNTIFS(History!$A$5:$A$404,I$6,History!$B$5:$B$404,$A16)=0,"",SUMIFS(History!$C$5:$C$404,History!$A$5:$A$404,I$6,History!$B$5:$B$404,$A16)))</f>
        <v/>
      </c>
      <c r="J16" s="13">
        <f>IF($A16="","",IF(COUNTIFS(History!$A$5:$A$404,J$6,History!$B$5:$B$404,$A16)=0,"",SUMIFS(History!$C$5:$C$404,History!$A$5:$A$404,J$6,History!$B$5:$B$404,$A16)))</f>
        <v/>
      </c>
      <c r="K16" s="13">
        <f>IF($A16="","",IF(COUNTIFS(History!$A$5:$A$404,K$6,History!$B$5:$B$404,$A16)=0,"",SUMIFS(History!$C$5:$C$404,History!$A$5:$A$404,K$6,History!$B$5:$B$404,$A16)))</f>
        <v/>
      </c>
      <c r="L16" s="13">
        <f>IF($A16="","",IF(COUNTIFS(History!$A$5:$A$404,L$6,History!$B$5:$B$404,$A16)=0,"",SUMIFS(History!$C$5:$C$404,History!$A$5:$A$404,L$6,History!$B$5:$B$404,$A16)))</f>
        <v/>
      </c>
      <c r="M16" s="13">
        <f>IF($A16="","",IF(COUNTIFS(History!$A$5:$A$404,M$6,History!$B$5:$B$404,$A16)=0,"",SUMIFS(History!$C$5:$C$404,History!$A$5:$A$404,M$6,History!$B$5:$B$404,$A16)))</f>
        <v/>
      </c>
      <c r="N16" s="13">
        <f>IF($A16="","",IF(COUNTIFS(History!$A$5:$A$404,N$6,History!$B$5:$B$404,$A16)=0,"",SUMIFS(History!$C$5:$C$404,History!$A$5:$A$404,N$6,History!$B$5:$B$404,$A16)))</f>
        <v/>
      </c>
      <c r="O16" s="13">
        <f>IF($A16="","",IF(COUNTIFS(History!$A$5:$A$404,O$6,History!$B$5:$B$404,$A16)=0,"",SUMIFS(History!$C$5:$C$404,History!$A$5:$A$404,O$6,History!$B$5:$B$404,$A16)))</f>
        <v/>
      </c>
      <c r="Q16" s="9">
        <f>IF($A16="","",$A16)</f>
        <v/>
      </c>
      <c r="R16" s="15">
        <f>IF($A16="","",IF(H16="","",IFERROR(H16/$H16*100,"")))</f>
        <v/>
      </c>
      <c r="S16" s="15">
        <f>IF($A16="","",IF(I16="","",IFERROR(I16/$H16*100,"")))</f>
        <v/>
      </c>
      <c r="T16" s="15">
        <f>IF($A16="","",IF(J16="","",IFERROR(J16/$H16*100,"")))</f>
        <v/>
      </c>
      <c r="U16" s="15">
        <f>IF($A16="","",IF(K16="","",IFERROR(K16/$H16*100,"")))</f>
        <v/>
      </c>
      <c r="V16" s="15">
        <f>IF($A16="","",IF(L16="","",IFERROR(L16/$H16*100,"")))</f>
        <v/>
      </c>
      <c r="W16" s="15">
        <f>IF($A16="","",IF(M16="","",IFERROR(M16/$H16*100,"")))</f>
        <v/>
      </c>
      <c r="X16" s="15">
        <f>IF($A16="","",IF(N16="","",IFERROR(N16/$H16*100,"")))</f>
        <v/>
      </c>
      <c r="Y16" s="15">
        <f>IF($A16="","",IF(O16="","",IFERROR(O16/$H16*100,"")))</f>
        <v/>
      </c>
    </row>
    <row r="17">
      <c r="A17" s="12" t="n"/>
      <c r="B17" s="13">
        <f>IF($A17="","",IF(COUNTIFS(History!$A$5:$A$404,$B$3,History!$B$5:$B$404,$A17)=0,"",SUMIFS(History!$C$5:$C$404,History!$A$5:$A$404,$B$3,History!$B$5:$B$404,$A17)))</f>
        <v/>
      </c>
      <c r="C17" s="13">
        <f>IF($A17="","",IF(COUNTIFS(History!$A$5:$A$404,$B$3-7,History!$B$5:$B$404,$A17)=0,"",SUMIFS(History!$C$5:$C$404,History!$A$5:$A$404,$B$3-7,History!$B$5:$B$404,$A17)))</f>
        <v/>
      </c>
      <c r="D17" s="14">
        <f>IF($A17="","",IF($C17="","",IF($C17=0,"",IFERROR($B17/$C17-1,""))))</f>
        <v/>
      </c>
      <c r="E17" s="13">
        <f>IF($A17="","",IFERROR(AVERAGEIFS(History!$C$5:$C$404,History!$B$5:$B$404,$A17,History!$A$5:$A$404,"&gt;="&amp;($B$3-21),History!$A$5:$A$404,"&lt;="&amp;$B$3),""))</f>
        <v/>
      </c>
      <c r="F17" s="9">
        <f>IF($A17="","",IF($B17="","",IF($E17="","",IF($E17=0,"",IF($B17&gt;$E17*1.02,"↑",IF($B17&lt;$E17*0.98,"↓","→"))))))</f>
        <v/>
      </c>
      <c r="H17" s="13">
        <f>IF($A17="","",IF(COUNTIFS(History!$A$5:$A$404,H$6,History!$B$5:$B$404,$A17)=0,"",SUMIFS(History!$C$5:$C$404,History!$A$5:$A$404,H$6,History!$B$5:$B$404,$A17)))</f>
        <v/>
      </c>
      <c r="I17" s="13">
        <f>IF($A17="","",IF(COUNTIFS(History!$A$5:$A$404,I$6,History!$B$5:$B$404,$A17)=0,"",SUMIFS(History!$C$5:$C$404,History!$A$5:$A$404,I$6,History!$B$5:$B$404,$A17)))</f>
        <v/>
      </c>
      <c r="J17" s="13">
        <f>IF($A17="","",IF(COUNTIFS(History!$A$5:$A$404,J$6,History!$B$5:$B$404,$A17)=0,"",SUMIFS(History!$C$5:$C$404,History!$A$5:$A$404,J$6,History!$B$5:$B$404,$A17)))</f>
        <v/>
      </c>
      <c r="K17" s="13">
        <f>IF($A17="","",IF(COUNTIFS(History!$A$5:$A$404,K$6,History!$B$5:$B$404,$A17)=0,"",SUMIFS(History!$C$5:$C$404,History!$A$5:$A$404,K$6,History!$B$5:$B$404,$A17)))</f>
        <v/>
      </c>
      <c r="L17" s="13">
        <f>IF($A17="","",IF(COUNTIFS(History!$A$5:$A$404,L$6,History!$B$5:$B$404,$A17)=0,"",SUMIFS(History!$C$5:$C$404,History!$A$5:$A$404,L$6,History!$B$5:$B$404,$A17)))</f>
        <v/>
      </c>
      <c r="M17" s="13">
        <f>IF($A17="","",IF(COUNTIFS(History!$A$5:$A$404,M$6,History!$B$5:$B$404,$A17)=0,"",SUMIFS(History!$C$5:$C$404,History!$A$5:$A$404,M$6,History!$B$5:$B$404,$A17)))</f>
        <v/>
      </c>
      <c r="N17" s="13">
        <f>IF($A17="","",IF(COUNTIFS(History!$A$5:$A$404,N$6,History!$B$5:$B$404,$A17)=0,"",SUMIFS(History!$C$5:$C$404,History!$A$5:$A$404,N$6,History!$B$5:$B$404,$A17)))</f>
        <v/>
      </c>
      <c r="O17" s="13">
        <f>IF($A17="","",IF(COUNTIFS(History!$A$5:$A$404,O$6,History!$B$5:$B$404,$A17)=0,"",SUMIFS(History!$C$5:$C$404,History!$A$5:$A$404,O$6,History!$B$5:$B$404,$A17)))</f>
        <v/>
      </c>
      <c r="Q17" s="9">
        <f>IF($A17="","",$A17)</f>
        <v/>
      </c>
      <c r="R17" s="15">
        <f>IF($A17="","",IF(H17="","",IFERROR(H17/$H17*100,"")))</f>
        <v/>
      </c>
      <c r="S17" s="15">
        <f>IF($A17="","",IF(I17="","",IFERROR(I17/$H17*100,"")))</f>
        <v/>
      </c>
      <c r="T17" s="15">
        <f>IF($A17="","",IF(J17="","",IFERROR(J17/$H17*100,"")))</f>
        <v/>
      </c>
      <c r="U17" s="15">
        <f>IF($A17="","",IF(K17="","",IFERROR(K17/$H17*100,"")))</f>
        <v/>
      </c>
      <c r="V17" s="15">
        <f>IF($A17="","",IF(L17="","",IFERROR(L17/$H17*100,"")))</f>
        <v/>
      </c>
      <c r="W17" s="15">
        <f>IF($A17="","",IF(M17="","",IFERROR(M17/$H17*100,"")))</f>
        <v/>
      </c>
      <c r="X17" s="15">
        <f>IF($A17="","",IF(N17="","",IFERROR(N17/$H17*100,"")))</f>
        <v/>
      </c>
      <c r="Y17" s="15">
        <f>IF($A17="","",IF(O17="","",IFERROR(O17/$H17*100,"")))</f>
        <v/>
      </c>
    </row>
    <row r="18">
      <c r="A18" s="12" t="n"/>
      <c r="B18" s="13">
        <f>IF($A18="","",IF(COUNTIFS(History!$A$5:$A$404,$B$3,History!$B$5:$B$404,$A18)=0,"",SUMIFS(History!$C$5:$C$404,History!$A$5:$A$404,$B$3,History!$B$5:$B$404,$A18)))</f>
        <v/>
      </c>
      <c r="C18" s="13">
        <f>IF($A18="","",IF(COUNTIFS(History!$A$5:$A$404,$B$3-7,History!$B$5:$B$404,$A18)=0,"",SUMIFS(History!$C$5:$C$404,History!$A$5:$A$404,$B$3-7,History!$B$5:$B$404,$A18)))</f>
        <v/>
      </c>
      <c r="D18" s="14">
        <f>IF($A18="","",IF($C18="","",IF($C18=0,"",IFERROR($B18/$C18-1,""))))</f>
        <v/>
      </c>
      <c r="E18" s="13">
        <f>IF($A18="","",IFERROR(AVERAGEIFS(History!$C$5:$C$404,History!$B$5:$B$404,$A18,History!$A$5:$A$404,"&gt;="&amp;($B$3-21),History!$A$5:$A$404,"&lt;="&amp;$B$3),""))</f>
        <v/>
      </c>
      <c r="F18" s="9">
        <f>IF($A18="","",IF($B18="","",IF($E18="","",IF($E18=0,"",IF($B18&gt;$E18*1.02,"↑",IF($B18&lt;$E18*0.98,"↓","→"))))))</f>
        <v/>
      </c>
      <c r="H18" s="13">
        <f>IF($A18="","",IF(COUNTIFS(History!$A$5:$A$404,H$6,History!$B$5:$B$404,$A18)=0,"",SUMIFS(History!$C$5:$C$404,History!$A$5:$A$404,H$6,History!$B$5:$B$404,$A18)))</f>
        <v/>
      </c>
      <c r="I18" s="13">
        <f>IF($A18="","",IF(COUNTIFS(History!$A$5:$A$404,I$6,History!$B$5:$B$404,$A18)=0,"",SUMIFS(History!$C$5:$C$404,History!$A$5:$A$404,I$6,History!$B$5:$B$404,$A18)))</f>
        <v/>
      </c>
      <c r="J18" s="13">
        <f>IF($A18="","",IF(COUNTIFS(History!$A$5:$A$404,J$6,History!$B$5:$B$404,$A18)=0,"",SUMIFS(History!$C$5:$C$404,History!$A$5:$A$404,J$6,History!$B$5:$B$404,$A18)))</f>
        <v/>
      </c>
      <c r="K18" s="13">
        <f>IF($A18="","",IF(COUNTIFS(History!$A$5:$A$404,K$6,History!$B$5:$B$404,$A18)=0,"",SUMIFS(History!$C$5:$C$404,History!$A$5:$A$404,K$6,History!$B$5:$B$404,$A18)))</f>
        <v/>
      </c>
      <c r="L18" s="13">
        <f>IF($A18="","",IF(COUNTIFS(History!$A$5:$A$404,L$6,History!$B$5:$B$404,$A18)=0,"",SUMIFS(History!$C$5:$C$404,History!$A$5:$A$404,L$6,History!$B$5:$B$404,$A18)))</f>
        <v/>
      </c>
      <c r="M18" s="13">
        <f>IF($A18="","",IF(COUNTIFS(History!$A$5:$A$404,M$6,History!$B$5:$B$404,$A18)=0,"",SUMIFS(History!$C$5:$C$404,History!$A$5:$A$404,M$6,History!$B$5:$B$404,$A18)))</f>
        <v/>
      </c>
      <c r="N18" s="13">
        <f>IF($A18="","",IF(COUNTIFS(History!$A$5:$A$404,N$6,History!$B$5:$B$404,$A18)=0,"",SUMIFS(History!$C$5:$C$404,History!$A$5:$A$404,N$6,History!$B$5:$B$404,$A18)))</f>
        <v/>
      </c>
      <c r="O18" s="13">
        <f>IF($A18="","",IF(COUNTIFS(History!$A$5:$A$404,O$6,History!$B$5:$B$404,$A18)=0,"",SUMIFS(History!$C$5:$C$404,History!$A$5:$A$404,O$6,History!$B$5:$B$404,$A18)))</f>
        <v/>
      </c>
      <c r="Q18" s="9">
        <f>IF($A18="","",$A18)</f>
        <v/>
      </c>
      <c r="R18" s="15">
        <f>IF($A18="","",IF(H18="","",IFERROR(H18/$H18*100,"")))</f>
        <v/>
      </c>
      <c r="S18" s="15">
        <f>IF($A18="","",IF(I18="","",IFERROR(I18/$H18*100,"")))</f>
        <v/>
      </c>
      <c r="T18" s="15">
        <f>IF($A18="","",IF(J18="","",IFERROR(J18/$H18*100,"")))</f>
        <v/>
      </c>
      <c r="U18" s="15">
        <f>IF($A18="","",IF(K18="","",IFERROR(K18/$H18*100,"")))</f>
        <v/>
      </c>
      <c r="V18" s="15">
        <f>IF($A18="","",IF(L18="","",IFERROR(L18/$H18*100,"")))</f>
        <v/>
      </c>
      <c r="W18" s="15">
        <f>IF($A18="","",IF(M18="","",IFERROR(M18/$H18*100,"")))</f>
        <v/>
      </c>
      <c r="X18" s="15">
        <f>IF($A18="","",IF(N18="","",IFERROR(N18/$H18*100,"")))</f>
        <v/>
      </c>
      <c r="Y18" s="15">
        <f>IF($A18="","",IF(O18="","",IFERROR(O18/$H18*100,"")))</f>
        <v/>
      </c>
    </row>
    <row r="19">
      <c r="A19" s="12" t="n"/>
      <c r="B19" s="13">
        <f>IF($A19="","",IF(COUNTIFS(History!$A$5:$A$404,$B$3,History!$B$5:$B$404,$A19)=0,"",SUMIFS(History!$C$5:$C$404,History!$A$5:$A$404,$B$3,History!$B$5:$B$404,$A19)))</f>
        <v/>
      </c>
      <c r="C19" s="13">
        <f>IF($A19="","",IF(COUNTIFS(History!$A$5:$A$404,$B$3-7,History!$B$5:$B$404,$A19)=0,"",SUMIFS(History!$C$5:$C$404,History!$A$5:$A$404,$B$3-7,History!$B$5:$B$404,$A19)))</f>
        <v/>
      </c>
      <c r="D19" s="14">
        <f>IF($A19="","",IF($C19="","",IF($C19=0,"",IFERROR($B19/$C19-1,""))))</f>
        <v/>
      </c>
      <c r="E19" s="13">
        <f>IF($A19="","",IFERROR(AVERAGEIFS(History!$C$5:$C$404,History!$B$5:$B$404,$A19,History!$A$5:$A$404,"&gt;="&amp;($B$3-21),History!$A$5:$A$404,"&lt;="&amp;$B$3),""))</f>
        <v/>
      </c>
      <c r="F19" s="9">
        <f>IF($A19="","",IF($B19="","",IF($E19="","",IF($E19=0,"",IF($B19&gt;$E19*1.02,"↑",IF($B19&lt;$E19*0.98,"↓","→"))))))</f>
        <v/>
      </c>
      <c r="H19" s="13">
        <f>IF($A19="","",IF(COUNTIFS(History!$A$5:$A$404,H$6,History!$B$5:$B$404,$A19)=0,"",SUMIFS(History!$C$5:$C$404,History!$A$5:$A$404,H$6,History!$B$5:$B$404,$A19)))</f>
        <v/>
      </c>
      <c r="I19" s="13">
        <f>IF($A19="","",IF(COUNTIFS(History!$A$5:$A$404,I$6,History!$B$5:$B$404,$A19)=0,"",SUMIFS(History!$C$5:$C$404,History!$A$5:$A$404,I$6,History!$B$5:$B$404,$A19)))</f>
        <v/>
      </c>
      <c r="J19" s="13">
        <f>IF($A19="","",IF(COUNTIFS(History!$A$5:$A$404,J$6,History!$B$5:$B$404,$A19)=0,"",SUMIFS(History!$C$5:$C$404,History!$A$5:$A$404,J$6,History!$B$5:$B$404,$A19)))</f>
        <v/>
      </c>
      <c r="K19" s="13">
        <f>IF($A19="","",IF(COUNTIFS(History!$A$5:$A$404,K$6,History!$B$5:$B$404,$A19)=0,"",SUMIFS(History!$C$5:$C$404,History!$A$5:$A$404,K$6,History!$B$5:$B$404,$A19)))</f>
        <v/>
      </c>
      <c r="L19" s="13">
        <f>IF($A19="","",IF(COUNTIFS(History!$A$5:$A$404,L$6,History!$B$5:$B$404,$A19)=0,"",SUMIFS(History!$C$5:$C$404,History!$A$5:$A$404,L$6,History!$B$5:$B$404,$A19)))</f>
        <v/>
      </c>
      <c r="M19" s="13">
        <f>IF($A19="","",IF(COUNTIFS(History!$A$5:$A$404,M$6,History!$B$5:$B$404,$A19)=0,"",SUMIFS(History!$C$5:$C$404,History!$A$5:$A$404,M$6,History!$B$5:$B$404,$A19)))</f>
        <v/>
      </c>
      <c r="N19" s="13">
        <f>IF($A19="","",IF(COUNTIFS(History!$A$5:$A$404,N$6,History!$B$5:$B$404,$A19)=0,"",SUMIFS(History!$C$5:$C$404,History!$A$5:$A$404,N$6,History!$B$5:$B$404,$A19)))</f>
        <v/>
      </c>
      <c r="O19" s="13">
        <f>IF($A19="","",IF(COUNTIFS(History!$A$5:$A$404,O$6,History!$B$5:$B$404,$A19)=0,"",SUMIFS(History!$C$5:$C$404,History!$A$5:$A$404,O$6,History!$B$5:$B$404,$A19)))</f>
        <v/>
      </c>
      <c r="Q19" s="9">
        <f>IF($A19="","",$A19)</f>
        <v/>
      </c>
      <c r="R19" s="15">
        <f>IF($A19="","",IF(H19="","",IFERROR(H19/$H19*100,"")))</f>
        <v/>
      </c>
      <c r="S19" s="15">
        <f>IF($A19="","",IF(I19="","",IFERROR(I19/$H19*100,"")))</f>
        <v/>
      </c>
      <c r="T19" s="15">
        <f>IF($A19="","",IF(J19="","",IFERROR(J19/$H19*100,"")))</f>
        <v/>
      </c>
      <c r="U19" s="15">
        <f>IF($A19="","",IF(K19="","",IFERROR(K19/$H19*100,"")))</f>
        <v/>
      </c>
      <c r="V19" s="15">
        <f>IF($A19="","",IF(L19="","",IFERROR(L19/$H19*100,"")))</f>
        <v/>
      </c>
      <c r="W19" s="15">
        <f>IF($A19="","",IF(M19="","",IFERROR(M19/$H19*100,"")))</f>
        <v/>
      </c>
      <c r="X19" s="15">
        <f>IF($A19="","",IF(N19="","",IFERROR(N19/$H19*100,"")))</f>
        <v/>
      </c>
      <c r="Y19" s="15">
        <f>IF($A19="","",IF(O19="","",IFERROR(O19/$H19*100,"")))</f>
        <v/>
      </c>
    </row>
    <row r="20">
      <c r="A20" s="12" t="n"/>
      <c r="B20" s="13">
        <f>IF($A20="","",IF(COUNTIFS(History!$A$5:$A$404,$B$3,History!$B$5:$B$404,$A20)=0,"",SUMIFS(History!$C$5:$C$404,History!$A$5:$A$404,$B$3,History!$B$5:$B$404,$A20)))</f>
        <v/>
      </c>
      <c r="C20" s="13">
        <f>IF($A20="","",IF(COUNTIFS(History!$A$5:$A$404,$B$3-7,History!$B$5:$B$404,$A20)=0,"",SUMIFS(History!$C$5:$C$404,History!$A$5:$A$404,$B$3-7,History!$B$5:$B$404,$A20)))</f>
        <v/>
      </c>
      <c r="D20" s="14">
        <f>IF($A20="","",IF($C20="","",IF($C20=0,"",IFERROR($B20/$C20-1,""))))</f>
        <v/>
      </c>
      <c r="E20" s="13">
        <f>IF($A20="","",IFERROR(AVERAGEIFS(History!$C$5:$C$404,History!$B$5:$B$404,$A20,History!$A$5:$A$404,"&gt;="&amp;($B$3-21),History!$A$5:$A$404,"&lt;="&amp;$B$3),""))</f>
        <v/>
      </c>
      <c r="F20" s="9">
        <f>IF($A20="","",IF($B20="","",IF($E20="","",IF($E20=0,"",IF($B20&gt;$E20*1.02,"↑",IF($B20&lt;$E20*0.98,"↓","→"))))))</f>
        <v/>
      </c>
      <c r="H20" s="13">
        <f>IF($A20="","",IF(COUNTIFS(History!$A$5:$A$404,H$6,History!$B$5:$B$404,$A20)=0,"",SUMIFS(History!$C$5:$C$404,History!$A$5:$A$404,H$6,History!$B$5:$B$404,$A20)))</f>
        <v/>
      </c>
      <c r="I20" s="13">
        <f>IF($A20="","",IF(COUNTIFS(History!$A$5:$A$404,I$6,History!$B$5:$B$404,$A20)=0,"",SUMIFS(History!$C$5:$C$404,History!$A$5:$A$404,I$6,History!$B$5:$B$404,$A20)))</f>
        <v/>
      </c>
      <c r="J20" s="13">
        <f>IF($A20="","",IF(COUNTIFS(History!$A$5:$A$404,J$6,History!$B$5:$B$404,$A20)=0,"",SUMIFS(History!$C$5:$C$404,History!$A$5:$A$404,J$6,History!$B$5:$B$404,$A20)))</f>
        <v/>
      </c>
      <c r="K20" s="13">
        <f>IF($A20="","",IF(COUNTIFS(History!$A$5:$A$404,K$6,History!$B$5:$B$404,$A20)=0,"",SUMIFS(History!$C$5:$C$404,History!$A$5:$A$404,K$6,History!$B$5:$B$404,$A20)))</f>
        <v/>
      </c>
      <c r="L20" s="13">
        <f>IF($A20="","",IF(COUNTIFS(History!$A$5:$A$404,L$6,History!$B$5:$B$404,$A20)=0,"",SUMIFS(History!$C$5:$C$404,History!$A$5:$A$404,L$6,History!$B$5:$B$404,$A20)))</f>
        <v/>
      </c>
      <c r="M20" s="13">
        <f>IF($A20="","",IF(COUNTIFS(History!$A$5:$A$404,M$6,History!$B$5:$B$404,$A20)=0,"",SUMIFS(History!$C$5:$C$404,History!$A$5:$A$404,M$6,History!$B$5:$B$404,$A20)))</f>
        <v/>
      </c>
      <c r="N20" s="13">
        <f>IF($A20="","",IF(COUNTIFS(History!$A$5:$A$404,N$6,History!$B$5:$B$404,$A20)=0,"",SUMIFS(History!$C$5:$C$404,History!$A$5:$A$404,N$6,History!$B$5:$B$404,$A20)))</f>
        <v/>
      </c>
      <c r="O20" s="13">
        <f>IF($A20="","",IF(COUNTIFS(History!$A$5:$A$404,O$6,History!$B$5:$B$404,$A20)=0,"",SUMIFS(History!$C$5:$C$404,History!$A$5:$A$404,O$6,History!$B$5:$B$404,$A20)))</f>
        <v/>
      </c>
      <c r="Q20" s="9">
        <f>IF($A20="","",$A20)</f>
        <v/>
      </c>
      <c r="R20" s="15">
        <f>IF($A20="","",IF(H20="","",IFERROR(H20/$H20*100,"")))</f>
        <v/>
      </c>
      <c r="S20" s="15">
        <f>IF($A20="","",IF(I20="","",IFERROR(I20/$H20*100,"")))</f>
        <v/>
      </c>
      <c r="T20" s="15">
        <f>IF($A20="","",IF(J20="","",IFERROR(J20/$H20*100,"")))</f>
        <v/>
      </c>
      <c r="U20" s="15">
        <f>IF($A20="","",IF(K20="","",IFERROR(K20/$H20*100,"")))</f>
        <v/>
      </c>
      <c r="V20" s="15">
        <f>IF($A20="","",IF(L20="","",IFERROR(L20/$H20*100,"")))</f>
        <v/>
      </c>
      <c r="W20" s="15">
        <f>IF($A20="","",IF(M20="","",IFERROR(M20/$H20*100,"")))</f>
        <v/>
      </c>
      <c r="X20" s="15">
        <f>IF($A20="","",IF(N20="","",IFERROR(N20/$H20*100,"")))</f>
        <v/>
      </c>
      <c r="Y20" s="15">
        <f>IF($A20="","",IF(O20="","",IFERROR(O20/$H20*100,"")))</f>
        <v/>
      </c>
    </row>
    <row r="21">
      <c r="A21" s="12" t="n"/>
      <c r="B21" s="13">
        <f>IF($A21="","",IF(COUNTIFS(History!$A$5:$A$404,$B$3,History!$B$5:$B$404,$A21)=0,"",SUMIFS(History!$C$5:$C$404,History!$A$5:$A$404,$B$3,History!$B$5:$B$404,$A21)))</f>
        <v/>
      </c>
      <c r="C21" s="13">
        <f>IF($A21="","",IF(COUNTIFS(History!$A$5:$A$404,$B$3-7,History!$B$5:$B$404,$A21)=0,"",SUMIFS(History!$C$5:$C$404,History!$A$5:$A$404,$B$3-7,History!$B$5:$B$404,$A21)))</f>
        <v/>
      </c>
      <c r="D21" s="14">
        <f>IF($A21="","",IF($C21="","",IF($C21=0,"",IFERROR($B21/$C21-1,""))))</f>
        <v/>
      </c>
      <c r="E21" s="13">
        <f>IF($A21="","",IFERROR(AVERAGEIFS(History!$C$5:$C$404,History!$B$5:$B$404,$A21,History!$A$5:$A$404,"&gt;="&amp;($B$3-21),History!$A$5:$A$404,"&lt;="&amp;$B$3),""))</f>
        <v/>
      </c>
      <c r="F21" s="9">
        <f>IF($A21="","",IF($B21="","",IF($E21="","",IF($E21=0,"",IF($B21&gt;$E21*1.02,"↑",IF($B21&lt;$E21*0.98,"↓","→"))))))</f>
        <v/>
      </c>
      <c r="H21" s="13">
        <f>IF($A21="","",IF(COUNTIFS(History!$A$5:$A$404,H$6,History!$B$5:$B$404,$A21)=0,"",SUMIFS(History!$C$5:$C$404,History!$A$5:$A$404,H$6,History!$B$5:$B$404,$A21)))</f>
        <v/>
      </c>
      <c r="I21" s="13">
        <f>IF($A21="","",IF(COUNTIFS(History!$A$5:$A$404,I$6,History!$B$5:$B$404,$A21)=0,"",SUMIFS(History!$C$5:$C$404,History!$A$5:$A$404,I$6,History!$B$5:$B$404,$A21)))</f>
        <v/>
      </c>
      <c r="J21" s="13">
        <f>IF($A21="","",IF(COUNTIFS(History!$A$5:$A$404,J$6,History!$B$5:$B$404,$A21)=0,"",SUMIFS(History!$C$5:$C$404,History!$A$5:$A$404,J$6,History!$B$5:$B$404,$A21)))</f>
        <v/>
      </c>
      <c r="K21" s="13">
        <f>IF($A21="","",IF(COUNTIFS(History!$A$5:$A$404,K$6,History!$B$5:$B$404,$A21)=0,"",SUMIFS(History!$C$5:$C$404,History!$A$5:$A$404,K$6,History!$B$5:$B$404,$A21)))</f>
        <v/>
      </c>
      <c r="L21" s="13">
        <f>IF($A21="","",IF(COUNTIFS(History!$A$5:$A$404,L$6,History!$B$5:$B$404,$A21)=0,"",SUMIFS(History!$C$5:$C$404,History!$A$5:$A$404,L$6,History!$B$5:$B$404,$A21)))</f>
        <v/>
      </c>
      <c r="M21" s="13">
        <f>IF($A21="","",IF(COUNTIFS(History!$A$5:$A$404,M$6,History!$B$5:$B$404,$A21)=0,"",SUMIFS(History!$C$5:$C$404,History!$A$5:$A$404,M$6,History!$B$5:$B$404,$A21)))</f>
        <v/>
      </c>
      <c r="N21" s="13">
        <f>IF($A21="","",IF(COUNTIFS(History!$A$5:$A$404,N$6,History!$B$5:$B$404,$A21)=0,"",SUMIFS(History!$C$5:$C$404,History!$A$5:$A$404,N$6,History!$B$5:$B$404,$A21)))</f>
        <v/>
      </c>
      <c r="O21" s="13">
        <f>IF($A21="","",IF(COUNTIFS(History!$A$5:$A$404,O$6,History!$B$5:$B$404,$A21)=0,"",SUMIFS(History!$C$5:$C$404,History!$A$5:$A$404,O$6,History!$B$5:$B$404,$A21)))</f>
        <v/>
      </c>
      <c r="Q21" s="9">
        <f>IF($A21="","",$A21)</f>
        <v/>
      </c>
      <c r="R21" s="15">
        <f>IF($A21="","",IF(H21="","",IFERROR(H21/$H21*100,"")))</f>
        <v/>
      </c>
      <c r="S21" s="15">
        <f>IF($A21="","",IF(I21="","",IFERROR(I21/$H21*100,"")))</f>
        <v/>
      </c>
      <c r="T21" s="15">
        <f>IF($A21="","",IF(J21="","",IFERROR(J21/$H21*100,"")))</f>
        <v/>
      </c>
      <c r="U21" s="15">
        <f>IF($A21="","",IF(K21="","",IFERROR(K21/$H21*100,"")))</f>
        <v/>
      </c>
      <c r="V21" s="15">
        <f>IF($A21="","",IF(L21="","",IFERROR(L21/$H21*100,"")))</f>
        <v/>
      </c>
      <c r="W21" s="15">
        <f>IF($A21="","",IF(M21="","",IFERROR(M21/$H21*100,"")))</f>
        <v/>
      </c>
      <c r="X21" s="15">
        <f>IF($A21="","",IF(N21="","",IFERROR(N21/$H21*100,"")))</f>
        <v/>
      </c>
      <c r="Y21" s="15">
        <f>IF($A21="","",IF(O21="","",IFERROR(O21/$H21*100,"")))</f>
        <v/>
      </c>
    </row>
    <row r="22">
      <c r="A22" s="12" t="n"/>
      <c r="B22" s="13">
        <f>IF($A22="","",IF(COUNTIFS(History!$A$5:$A$404,$B$3,History!$B$5:$B$404,$A22)=0,"",SUMIFS(History!$C$5:$C$404,History!$A$5:$A$404,$B$3,History!$B$5:$B$404,$A22)))</f>
        <v/>
      </c>
      <c r="C22" s="13">
        <f>IF($A22="","",IF(COUNTIFS(History!$A$5:$A$404,$B$3-7,History!$B$5:$B$404,$A22)=0,"",SUMIFS(History!$C$5:$C$404,History!$A$5:$A$404,$B$3-7,History!$B$5:$B$404,$A22)))</f>
        <v/>
      </c>
      <c r="D22" s="14">
        <f>IF($A22="","",IF($C22="","",IF($C22=0,"",IFERROR($B22/$C22-1,""))))</f>
        <v/>
      </c>
      <c r="E22" s="13">
        <f>IF($A22="","",IFERROR(AVERAGEIFS(History!$C$5:$C$404,History!$B$5:$B$404,$A22,History!$A$5:$A$404,"&gt;="&amp;($B$3-21),History!$A$5:$A$404,"&lt;="&amp;$B$3),""))</f>
        <v/>
      </c>
      <c r="F22" s="9">
        <f>IF($A22="","",IF($B22="","",IF($E22="","",IF($E22=0,"",IF($B22&gt;$E22*1.02,"↑",IF($B22&lt;$E22*0.98,"↓","→"))))))</f>
        <v/>
      </c>
      <c r="H22" s="13">
        <f>IF($A22="","",IF(COUNTIFS(History!$A$5:$A$404,H$6,History!$B$5:$B$404,$A22)=0,"",SUMIFS(History!$C$5:$C$404,History!$A$5:$A$404,H$6,History!$B$5:$B$404,$A22)))</f>
        <v/>
      </c>
      <c r="I22" s="13">
        <f>IF($A22="","",IF(COUNTIFS(History!$A$5:$A$404,I$6,History!$B$5:$B$404,$A22)=0,"",SUMIFS(History!$C$5:$C$404,History!$A$5:$A$404,I$6,History!$B$5:$B$404,$A22)))</f>
        <v/>
      </c>
      <c r="J22" s="13">
        <f>IF($A22="","",IF(COUNTIFS(History!$A$5:$A$404,J$6,History!$B$5:$B$404,$A22)=0,"",SUMIFS(History!$C$5:$C$404,History!$A$5:$A$404,J$6,History!$B$5:$B$404,$A22)))</f>
        <v/>
      </c>
      <c r="K22" s="13">
        <f>IF($A22="","",IF(COUNTIFS(History!$A$5:$A$404,K$6,History!$B$5:$B$404,$A22)=0,"",SUMIFS(History!$C$5:$C$404,History!$A$5:$A$404,K$6,History!$B$5:$B$404,$A22)))</f>
        <v/>
      </c>
      <c r="L22" s="13">
        <f>IF($A22="","",IF(COUNTIFS(History!$A$5:$A$404,L$6,History!$B$5:$B$404,$A22)=0,"",SUMIFS(History!$C$5:$C$404,History!$A$5:$A$404,L$6,History!$B$5:$B$404,$A22)))</f>
        <v/>
      </c>
      <c r="M22" s="13">
        <f>IF($A22="","",IF(COUNTIFS(History!$A$5:$A$404,M$6,History!$B$5:$B$404,$A22)=0,"",SUMIFS(History!$C$5:$C$404,History!$A$5:$A$404,M$6,History!$B$5:$B$404,$A22)))</f>
        <v/>
      </c>
      <c r="N22" s="13">
        <f>IF($A22="","",IF(COUNTIFS(History!$A$5:$A$404,N$6,History!$B$5:$B$404,$A22)=0,"",SUMIFS(History!$C$5:$C$404,History!$A$5:$A$404,N$6,History!$B$5:$B$404,$A22)))</f>
        <v/>
      </c>
      <c r="O22" s="13">
        <f>IF($A22="","",IF(COUNTIFS(History!$A$5:$A$404,O$6,History!$B$5:$B$404,$A22)=0,"",SUMIFS(History!$C$5:$C$404,History!$A$5:$A$404,O$6,History!$B$5:$B$404,$A22)))</f>
        <v/>
      </c>
      <c r="Q22" s="9">
        <f>IF($A22="","",$A22)</f>
        <v/>
      </c>
      <c r="R22" s="15">
        <f>IF($A22="","",IF(H22="","",IFERROR(H22/$H22*100,"")))</f>
        <v/>
      </c>
      <c r="S22" s="15">
        <f>IF($A22="","",IF(I22="","",IFERROR(I22/$H22*100,"")))</f>
        <v/>
      </c>
      <c r="T22" s="15">
        <f>IF($A22="","",IF(J22="","",IFERROR(J22/$H22*100,"")))</f>
        <v/>
      </c>
      <c r="U22" s="15">
        <f>IF($A22="","",IF(K22="","",IFERROR(K22/$H22*100,"")))</f>
        <v/>
      </c>
      <c r="V22" s="15">
        <f>IF($A22="","",IF(L22="","",IFERROR(L22/$H22*100,"")))</f>
        <v/>
      </c>
      <c r="W22" s="15">
        <f>IF($A22="","",IF(M22="","",IFERROR(M22/$H22*100,"")))</f>
        <v/>
      </c>
      <c r="X22" s="15">
        <f>IF($A22="","",IF(N22="","",IFERROR(N22/$H22*100,"")))</f>
        <v/>
      </c>
      <c r="Y22" s="15">
        <f>IF($A22="","",IF(O22="","",IFERROR(O22/$H22*100,"")))</f>
        <v/>
      </c>
    </row>
    <row r="23">
      <c r="A23" s="12" t="n"/>
      <c r="B23" s="13">
        <f>IF($A23="","",IF(COUNTIFS(History!$A$5:$A$404,$B$3,History!$B$5:$B$404,$A23)=0,"",SUMIFS(History!$C$5:$C$404,History!$A$5:$A$404,$B$3,History!$B$5:$B$404,$A23)))</f>
        <v/>
      </c>
      <c r="C23" s="13">
        <f>IF($A23="","",IF(COUNTIFS(History!$A$5:$A$404,$B$3-7,History!$B$5:$B$404,$A23)=0,"",SUMIFS(History!$C$5:$C$404,History!$A$5:$A$404,$B$3-7,History!$B$5:$B$404,$A23)))</f>
        <v/>
      </c>
      <c r="D23" s="14">
        <f>IF($A23="","",IF($C23="","",IF($C23=0,"",IFERROR($B23/$C23-1,""))))</f>
        <v/>
      </c>
      <c r="E23" s="13">
        <f>IF($A23="","",IFERROR(AVERAGEIFS(History!$C$5:$C$404,History!$B$5:$B$404,$A23,History!$A$5:$A$404,"&gt;="&amp;($B$3-21),History!$A$5:$A$404,"&lt;="&amp;$B$3),""))</f>
        <v/>
      </c>
      <c r="F23" s="9">
        <f>IF($A23="","",IF($B23="","",IF($E23="","",IF($E23=0,"",IF($B23&gt;$E23*1.02,"↑",IF($B23&lt;$E23*0.98,"↓","→"))))))</f>
        <v/>
      </c>
      <c r="H23" s="13">
        <f>IF($A23="","",IF(COUNTIFS(History!$A$5:$A$404,H$6,History!$B$5:$B$404,$A23)=0,"",SUMIFS(History!$C$5:$C$404,History!$A$5:$A$404,H$6,History!$B$5:$B$404,$A23)))</f>
        <v/>
      </c>
      <c r="I23" s="13">
        <f>IF($A23="","",IF(COUNTIFS(History!$A$5:$A$404,I$6,History!$B$5:$B$404,$A23)=0,"",SUMIFS(History!$C$5:$C$404,History!$A$5:$A$404,I$6,History!$B$5:$B$404,$A23)))</f>
        <v/>
      </c>
      <c r="J23" s="13">
        <f>IF($A23="","",IF(COUNTIFS(History!$A$5:$A$404,J$6,History!$B$5:$B$404,$A23)=0,"",SUMIFS(History!$C$5:$C$404,History!$A$5:$A$404,J$6,History!$B$5:$B$404,$A23)))</f>
        <v/>
      </c>
      <c r="K23" s="13">
        <f>IF($A23="","",IF(COUNTIFS(History!$A$5:$A$404,K$6,History!$B$5:$B$404,$A23)=0,"",SUMIFS(History!$C$5:$C$404,History!$A$5:$A$404,K$6,History!$B$5:$B$404,$A23)))</f>
        <v/>
      </c>
      <c r="L23" s="13">
        <f>IF($A23="","",IF(COUNTIFS(History!$A$5:$A$404,L$6,History!$B$5:$B$404,$A23)=0,"",SUMIFS(History!$C$5:$C$404,History!$A$5:$A$404,L$6,History!$B$5:$B$404,$A23)))</f>
        <v/>
      </c>
      <c r="M23" s="13">
        <f>IF($A23="","",IF(COUNTIFS(History!$A$5:$A$404,M$6,History!$B$5:$B$404,$A23)=0,"",SUMIFS(History!$C$5:$C$404,History!$A$5:$A$404,M$6,History!$B$5:$B$404,$A23)))</f>
        <v/>
      </c>
      <c r="N23" s="13">
        <f>IF($A23="","",IF(COUNTIFS(History!$A$5:$A$404,N$6,History!$B$5:$B$404,$A23)=0,"",SUMIFS(History!$C$5:$C$404,History!$A$5:$A$404,N$6,History!$B$5:$B$404,$A23)))</f>
        <v/>
      </c>
      <c r="O23" s="13">
        <f>IF($A23="","",IF(COUNTIFS(History!$A$5:$A$404,O$6,History!$B$5:$B$404,$A23)=0,"",SUMIFS(History!$C$5:$C$404,History!$A$5:$A$404,O$6,History!$B$5:$B$404,$A23)))</f>
        <v/>
      </c>
      <c r="Q23" s="9">
        <f>IF($A23="","",$A23)</f>
        <v/>
      </c>
      <c r="R23" s="15">
        <f>IF($A23="","",IF(H23="","",IFERROR(H23/$H23*100,"")))</f>
        <v/>
      </c>
      <c r="S23" s="15">
        <f>IF($A23="","",IF(I23="","",IFERROR(I23/$H23*100,"")))</f>
        <v/>
      </c>
      <c r="T23" s="15">
        <f>IF($A23="","",IF(J23="","",IFERROR(J23/$H23*100,"")))</f>
        <v/>
      </c>
      <c r="U23" s="15">
        <f>IF($A23="","",IF(K23="","",IFERROR(K23/$H23*100,"")))</f>
        <v/>
      </c>
      <c r="V23" s="15">
        <f>IF($A23="","",IF(L23="","",IFERROR(L23/$H23*100,"")))</f>
        <v/>
      </c>
      <c r="W23" s="15">
        <f>IF($A23="","",IF(M23="","",IFERROR(M23/$H23*100,"")))</f>
        <v/>
      </c>
      <c r="X23" s="15">
        <f>IF($A23="","",IF(N23="","",IFERROR(N23/$H23*100,"")))</f>
        <v/>
      </c>
      <c r="Y23" s="15">
        <f>IF($A23="","",IF(O23="","",IFERROR(O23/$H23*100,"")))</f>
        <v/>
      </c>
    </row>
    <row r="24">
      <c r="A24" s="12" t="n"/>
      <c r="B24" s="13">
        <f>IF($A24="","",IF(COUNTIFS(History!$A$5:$A$404,$B$3,History!$B$5:$B$404,$A24)=0,"",SUMIFS(History!$C$5:$C$404,History!$A$5:$A$404,$B$3,History!$B$5:$B$404,$A24)))</f>
        <v/>
      </c>
      <c r="C24" s="13">
        <f>IF($A24="","",IF(COUNTIFS(History!$A$5:$A$404,$B$3-7,History!$B$5:$B$404,$A24)=0,"",SUMIFS(History!$C$5:$C$404,History!$A$5:$A$404,$B$3-7,History!$B$5:$B$404,$A24)))</f>
        <v/>
      </c>
      <c r="D24" s="14">
        <f>IF($A24="","",IF($C24="","",IF($C24=0,"",IFERROR($B24/$C24-1,""))))</f>
        <v/>
      </c>
      <c r="E24" s="13">
        <f>IF($A24="","",IFERROR(AVERAGEIFS(History!$C$5:$C$404,History!$B$5:$B$404,$A24,History!$A$5:$A$404,"&gt;="&amp;($B$3-21),History!$A$5:$A$404,"&lt;="&amp;$B$3),""))</f>
        <v/>
      </c>
      <c r="F24" s="9">
        <f>IF($A24="","",IF($B24="","",IF($E24="","",IF($E24=0,"",IF($B24&gt;$E24*1.02,"↑",IF($B24&lt;$E24*0.98,"↓","→"))))))</f>
        <v/>
      </c>
      <c r="H24" s="13">
        <f>IF($A24="","",IF(COUNTIFS(History!$A$5:$A$404,H$6,History!$B$5:$B$404,$A24)=0,"",SUMIFS(History!$C$5:$C$404,History!$A$5:$A$404,H$6,History!$B$5:$B$404,$A24)))</f>
        <v/>
      </c>
      <c r="I24" s="13">
        <f>IF($A24="","",IF(COUNTIFS(History!$A$5:$A$404,I$6,History!$B$5:$B$404,$A24)=0,"",SUMIFS(History!$C$5:$C$404,History!$A$5:$A$404,I$6,History!$B$5:$B$404,$A24)))</f>
        <v/>
      </c>
      <c r="J24" s="13">
        <f>IF($A24="","",IF(COUNTIFS(History!$A$5:$A$404,J$6,History!$B$5:$B$404,$A24)=0,"",SUMIFS(History!$C$5:$C$404,History!$A$5:$A$404,J$6,History!$B$5:$B$404,$A24)))</f>
        <v/>
      </c>
      <c r="K24" s="13">
        <f>IF($A24="","",IF(COUNTIFS(History!$A$5:$A$404,K$6,History!$B$5:$B$404,$A24)=0,"",SUMIFS(History!$C$5:$C$404,History!$A$5:$A$404,K$6,History!$B$5:$B$404,$A24)))</f>
        <v/>
      </c>
      <c r="L24" s="13">
        <f>IF($A24="","",IF(COUNTIFS(History!$A$5:$A$404,L$6,History!$B$5:$B$404,$A24)=0,"",SUMIFS(History!$C$5:$C$404,History!$A$5:$A$404,L$6,History!$B$5:$B$404,$A24)))</f>
        <v/>
      </c>
      <c r="M24" s="13">
        <f>IF($A24="","",IF(COUNTIFS(History!$A$5:$A$404,M$6,History!$B$5:$B$404,$A24)=0,"",SUMIFS(History!$C$5:$C$404,History!$A$5:$A$404,M$6,History!$B$5:$B$404,$A24)))</f>
        <v/>
      </c>
      <c r="N24" s="13">
        <f>IF($A24="","",IF(COUNTIFS(History!$A$5:$A$404,N$6,History!$B$5:$B$404,$A24)=0,"",SUMIFS(History!$C$5:$C$404,History!$A$5:$A$404,N$6,History!$B$5:$B$404,$A24)))</f>
        <v/>
      </c>
      <c r="O24" s="13">
        <f>IF($A24="","",IF(COUNTIFS(History!$A$5:$A$404,O$6,History!$B$5:$B$404,$A24)=0,"",SUMIFS(History!$C$5:$C$404,History!$A$5:$A$404,O$6,History!$B$5:$B$404,$A24)))</f>
        <v/>
      </c>
      <c r="Q24" s="9">
        <f>IF($A24="","",$A24)</f>
        <v/>
      </c>
      <c r="R24" s="15">
        <f>IF($A24="","",IF(H24="","",IFERROR(H24/$H24*100,"")))</f>
        <v/>
      </c>
      <c r="S24" s="15">
        <f>IF($A24="","",IF(I24="","",IFERROR(I24/$H24*100,"")))</f>
        <v/>
      </c>
      <c r="T24" s="15">
        <f>IF($A24="","",IF(J24="","",IFERROR(J24/$H24*100,"")))</f>
        <v/>
      </c>
      <c r="U24" s="15">
        <f>IF($A24="","",IF(K24="","",IFERROR(K24/$H24*100,"")))</f>
        <v/>
      </c>
      <c r="V24" s="15">
        <f>IF($A24="","",IF(L24="","",IFERROR(L24/$H24*100,"")))</f>
        <v/>
      </c>
      <c r="W24" s="15">
        <f>IF($A24="","",IF(M24="","",IFERROR(M24/$H24*100,"")))</f>
        <v/>
      </c>
      <c r="X24" s="15">
        <f>IF($A24="","",IF(N24="","",IFERROR(N24/$H24*100,"")))</f>
        <v/>
      </c>
      <c r="Y24" s="15">
        <f>IF($A24="","",IF(O24="","",IFERROR(O24/$H24*100,"")))</f>
        <v/>
      </c>
    </row>
    <row r="25">
      <c r="A25" s="12" t="n"/>
      <c r="B25" s="13">
        <f>IF($A25="","",IF(COUNTIFS(History!$A$5:$A$404,$B$3,History!$B$5:$B$404,$A25)=0,"",SUMIFS(History!$C$5:$C$404,History!$A$5:$A$404,$B$3,History!$B$5:$B$404,$A25)))</f>
        <v/>
      </c>
      <c r="C25" s="13">
        <f>IF($A25="","",IF(COUNTIFS(History!$A$5:$A$404,$B$3-7,History!$B$5:$B$404,$A25)=0,"",SUMIFS(History!$C$5:$C$404,History!$A$5:$A$404,$B$3-7,History!$B$5:$B$404,$A25)))</f>
        <v/>
      </c>
      <c r="D25" s="14">
        <f>IF($A25="","",IF($C25="","",IF($C25=0,"",IFERROR($B25/$C25-1,""))))</f>
        <v/>
      </c>
      <c r="E25" s="13">
        <f>IF($A25="","",IFERROR(AVERAGEIFS(History!$C$5:$C$404,History!$B$5:$B$404,$A25,History!$A$5:$A$404,"&gt;="&amp;($B$3-21),History!$A$5:$A$404,"&lt;="&amp;$B$3),""))</f>
        <v/>
      </c>
      <c r="F25" s="9">
        <f>IF($A25="","",IF($B25="","",IF($E25="","",IF($E25=0,"",IF($B25&gt;$E25*1.02,"↑",IF($B25&lt;$E25*0.98,"↓","→"))))))</f>
        <v/>
      </c>
      <c r="H25" s="13">
        <f>IF($A25="","",IF(COUNTIFS(History!$A$5:$A$404,H$6,History!$B$5:$B$404,$A25)=0,"",SUMIFS(History!$C$5:$C$404,History!$A$5:$A$404,H$6,History!$B$5:$B$404,$A25)))</f>
        <v/>
      </c>
      <c r="I25" s="13">
        <f>IF($A25="","",IF(COUNTIFS(History!$A$5:$A$404,I$6,History!$B$5:$B$404,$A25)=0,"",SUMIFS(History!$C$5:$C$404,History!$A$5:$A$404,I$6,History!$B$5:$B$404,$A25)))</f>
        <v/>
      </c>
      <c r="J25" s="13">
        <f>IF($A25="","",IF(COUNTIFS(History!$A$5:$A$404,J$6,History!$B$5:$B$404,$A25)=0,"",SUMIFS(History!$C$5:$C$404,History!$A$5:$A$404,J$6,History!$B$5:$B$404,$A25)))</f>
        <v/>
      </c>
      <c r="K25" s="13">
        <f>IF($A25="","",IF(COUNTIFS(History!$A$5:$A$404,K$6,History!$B$5:$B$404,$A25)=0,"",SUMIFS(History!$C$5:$C$404,History!$A$5:$A$404,K$6,History!$B$5:$B$404,$A25)))</f>
        <v/>
      </c>
      <c r="L25" s="13">
        <f>IF($A25="","",IF(COUNTIFS(History!$A$5:$A$404,L$6,History!$B$5:$B$404,$A25)=0,"",SUMIFS(History!$C$5:$C$404,History!$A$5:$A$404,L$6,History!$B$5:$B$404,$A25)))</f>
        <v/>
      </c>
      <c r="M25" s="13">
        <f>IF($A25="","",IF(COUNTIFS(History!$A$5:$A$404,M$6,History!$B$5:$B$404,$A25)=0,"",SUMIFS(History!$C$5:$C$404,History!$A$5:$A$404,M$6,History!$B$5:$B$404,$A25)))</f>
        <v/>
      </c>
      <c r="N25" s="13">
        <f>IF($A25="","",IF(COUNTIFS(History!$A$5:$A$404,N$6,History!$B$5:$B$404,$A25)=0,"",SUMIFS(History!$C$5:$C$404,History!$A$5:$A$404,N$6,History!$B$5:$B$404,$A25)))</f>
        <v/>
      </c>
      <c r="O25" s="13">
        <f>IF($A25="","",IF(COUNTIFS(History!$A$5:$A$404,O$6,History!$B$5:$B$404,$A25)=0,"",SUMIFS(History!$C$5:$C$404,History!$A$5:$A$404,O$6,History!$B$5:$B$404,$A25)))</f>
        <v/>
      </c>
      <c r="Q25" s="9">
        <f>IF($A25="","",$A25)</f>
        <v/>
      </c>
      <c r="R25" s="15">
        <f>IF($A25="","",IF(H25="","",IFERROR(H25/$H25*100,"")))</f>
        <v/>
      </c>
      <c r="S25" s="15">
        <f>IF($A25="","",IF(I25="","",IFERROR(I25/$H25*100,"")))</f>
        <v/>
      </c>
      <c r="T25" s="15">
        <f>IF($A25="","",IF(J25="","",IFERROR(J25/$H25*100,"")))</f>
        <v/>
      </c>
      <c r="U25" s="15">
        <f>IF($A25="","",IF(K25="","",IFERROR(K25/$H25*100,"")))</f>
        <v/>
      </c>
      <c r="V25" s="15">
        <f>IF($A25="","",IF(L25="","",IFERROR(L25/$H25*100,"")))</f>
        <v/>
      </c>
      <c r="W25" s="15">
        <f>IF($A25="","",IF(M25="","",IFERROR(M25/$H25*100,"")))</f>
        <v/>
      </c>
      <c r="X25" s="15">
        <f>IF($A25="","",IF(N25="","",IFERROR(N25/$H25*100,"")))</f>
        <v/>
      </c>
      <c r="Y25" s="15">
        <f>IF($A25="","",IF(O25="","",IFERROR(O25/$H25*100,"")))</f>
        <v/>
      </c>
    </row>
    <row r="26">
      <c r="A26" s="12" t="n"/>
      <c r="B26" s="13">
        <f>IF($A26="","",IF(COUNTIFS(History!$A$5:$A$404,$B$3,History!$B$5:$B$404,$A26)=0,"",SUMIFS(History!$C$5:$C$404,History!$A$5:$A$404,$B$3,History!$B$5:$B$404,$A26)))</f>
        <v/>
      </c>
      <c r="C26" s="13">
        <f>IF($A26="","",IF(COUNTIFS(History!$A$5:$A$404,$B$3-7,History!$B$5:$B$404,$A26)=0,"",SUMIFS(History!$C$5:$C$404,History!$A$5:$A$404,$B$3-7,History!$B$5:$B$404,$A26)))</f>
        <v/>
      </c>
      <c r="D26" s="14">
        <f>IF($A26="","",IF($C26="","",IF($C26=0,"",IFERROR($B26/$C26-1,""))))</f>
        <v/>
      </c>
      <c r="E26" s="13">
        <f>IF($A26="","",IFERROR(AVERAGEIFS(History!$C$5:$C$404,History!$B$5:$B$404,$A26,History!$A$5:$A$404,"&gt;="&amp;($B$3-21),History!$A$5:$A$404,"&lt;="&amp;$B$3),""))</f>
        <v/>
      </c>
      <c r="F26" s="9">
        <f>IF($A26="","",IF($B26="","",IF($E26="","",IF($E26=0,"",IF($B26&gt;$E26*1.02,"↑",IF($B26&lt;$E26*0.98,"↓","→"))))))</f>
        <v/>
      </c>
      <c r="H26" s="13">
        <f>IF($A26="","",IF(COUNTIFS(History!$A$5:$A$404,H$6,History!$B$5:$B$404,$A26)=0,"",SUMIFS(History!$C$5:$C$404,History!$A$5:$A$404,H$6,History!$B$5:$B$404,$A26)))</f>
        <v/>
      </c>
      <c r="I26" s="13">
        <f>IF($A26="","",IF(COUNTIFS(History!$A$5:$A$404,I$6,History!$B$5:$B$404,$A26)=0,"",SUMIFS(History!$C$5:$C$404,History!$A$5:$A$404,I$6,History!$B$5:$B$404,$A26)))</f>
        <v/>
      </c>
      <c r="J26" s="13">
        <f>IF($A26="","",IF(COUNTIFS(History!$A$5:$A$404,J$6,History!$B$5:$B$404,$A26)=0,"",SUMIFS(History!$C$5:$C$404,History!$A$5:$A$404,J$6,History!$B$5:$B$404,$A26)))</f>
        <v/>
      </c>
      <c r="K26" s="13">
        <f>IF($A26="","",IF(COUNTIFS(History!$A$5:$A$404,K$6,History!$B$5:$B$404,$A26)=0,"",SUMIFS(History!$C$5:$C$404,History!$A$5:$A$404,K$6,History!$B$5:$B$404,$A26)))</f>
        <v/>
      </c>
      <c r="L26" s="13">
        <f>IF($A26="","",IF(COUNTIFS(History!$A$5:$A$404,L$6,History!$B$5:$B$404,$A26)=0,"",SUMIFS(History!$C$5:$C$404,History!$A$5:$A$404,L$6,History!$B$5:$B$404,$A26)))</f>
        <v/>
      </c>
      <c r="M26" s="13">
        <f>IF($A26="","",IF(COUNTIFS(History!$A$5:$A$404,M$6,History!$B$5:$B$404,$A26)=0,"",SUMIFS(History!$C$5:$C$404,History!$A$5:$A$404,M$6,History!$B$5:$B$404,$A26)))</f>
        <v/>
      </c>
      <c r="N26" s="13">
        <f>IF($A26="","",IF(COUNTIFS(History!$A$5:$A$404,N$6,History!$B$5:$B$404,$A26)=0,"",SUMIFS(History!$C$5:$C$404,History!$A$5:$A$404,N$6,History!$B$5:$B$404,$A26)))</f>
        <v/>
      </c>
      <c r="O26" s="13">
        <f>IF($A26="","",IF(COUNTIFS(History!$A$5:$A$404,O$6,History!$B$5:$B$404,$A26)=0,"",SUMIFS(History!$C$5:$C$404,History!$A$5:$A$404,O$6,History!$B$5:$B$404,$A26)))</f>
        <v/>
      </c>
      <c r="Q26" s="9">
        <f>IF($A26="","",$A26)</f>
        <v/>
      </c>
      <c r="R26" s="15">
        <f>IF($A26="","",IF(H26="","",IFERROR(H26/$H26*100,"")))</f>
        <v/>
      </c>
      <c r="S26" s="15">
        <f>IF($A26="","",IF(I26="","",IFERROR(I26/$H26*100,"")))</f>
        <v/>
      </c>
      <c r="T26" s="15">
        <f>IF($A26="","",IF(J26="","",IFERROR(J26/$H26*100,"")))</f>
        <v/>
      </c>
      <c r="U26" s="15">
        <f>IF($A26="","",IF(K26="","",IFERROR(K26/$H26*100,"")))</f>
        <v/>
      </c>
      <c r="V26" s="15">
        <f>IF($A26="","",IF(L26="","",IFERROR(L26/$H26*100,"")))</f>
        <v/>
      </c>
      <c r="W26" s="15">
        <f>IF($A26="","",IF(M26="","",IFERROR(M26/$H26*100,"")))</f>
        <v/>
      </c>
      <c r="X26" s="15">
        <f>IF($A26="","",IF(N26="","",IFERROR(N26/$H26*100,"")))</f>
        <v/>
      </c>
      <c r="Y26" s="15">
        <f>IF($A26="","",IF(O26="","",IFERROR(O26/$H26*100,"")))</f>
        <v/>
      </c>
    </row>
    <row r="27">
      <c r="A27" s="12" t="n"/>
      <c r="B27" s="13">
        <f>IF($A27="","",IF(COUNTIFS(History!$A$5:$A$404,$B$3,History!$B$5:$B$404,$A27)=0,"",SUMIFS(History!$C$5:$C$404,History!$A$5:$A$404,$B$3,History!$B$5:$B$404,$A27)))</f>
        <v/>
      </c>
      <c r="C27" s="13">
        <f>IF($A27="","",IF(COUNTIFS(History!$A$5:$A$404,$B$3-7,History!$B$5:$B$404,$A27)=0,"",SUMIFS(History!$C$5:$C$404,History!$A$5:$A$404,$B$3-7,History!$B$5:$B$404,$A27)))</f>
        <v/>
      </c>
      <c r="D27" s="14">
        <f>IF($A27="","",IF($C27="","",IF($C27=0,"",IFERROR($B27/$C27-1,""))))</f>
        <v/>
      </c>
      <c r="E27" s="13">
        <f>IF($A27="","",IFERROR(AVERAGEIFS(History!$C$5:$C$404,History!$B$5:$B$404,$A27,History!$A$5:$A$404,"&gt;="&amp;($B$3-21),History!$A$5:$A$404,"&lt;="&amp;$B$3),""))</f>
        <v/>
      </c>
      <c r="F27" s="9">
        <f>IF($A27="","",IF($B27="","",IF($E27="","",IF($E27=0,"",IF($B27&gt;$E27*1.02,"↑",IF($B27&lt;$E27*0.98,"↓","→"))))))</f>
        <v/>
      </c>
      <c r="H27" s="13">
        <f>IF($A27="","",IF(COUNTIFS(History!$A$5:$A$404,H$6,History!$B$5:$B$404,$A27)=0,"",SUMIFS(History!$C$5:$C$404,History!$A$5:$A$404,H$6,History!$B$5:$B$404,$A27)))</f>
        <v/>
      </c>
      <c r="I27" s="13">
        <f>IF($A27="","",IF(COUNTIFS(History!$A$5:$A$404,I$6,History!$B$5:$B$404,$A27)=0,"",SUMIFS(History!$C$5:$C$404,History!$A$5:$A$404,I$6,History!$B$5:$B$404,$A27)))</f>
        <v/>
      </c>
      <c r="J27" s="13">
        <f>IF($A27="","",IF(COUNTIFS(History!$A$5:$A$404,J$6,History!$B$5:$B$404,$A27)=0,"",SUMIFS(History!$C$5:$C$404,History!$A$5:$A$404,J$6,History!$B$5:$B$404,$A27)))</f>
        <v/>
      </c>
      <c r="K27" s="13">
        <f>IF($A27="","",IF(COUNTIFS(History!$A$5:$A$404,K$6,History!$B$5:$B$404,$A27)=0,"",SUMIFS(History!$C$5:$C$404,History!$A$5:$A$404,K$6,History!$B$5:$B$404,$A27)))</f>
        <v/>
      </c>
      <c r="L27" s="13">
        <f>IF($A27="","",IF(COUNTIFS(History!$A$5:$A$404,L$6,History!$B$5:$B$404,$A27)=0,"",SUMIFS(History!$C$5:$C$404,History!$A$5:$A$404,L$6,History!$B$5:$B$404,$A27)))</f>
        <v/>
      </c>
      <c r="M27" s="13">
        <f>IF($A27="","",IF(COUNTIFS(History!$A$5:$A$404,M$6,History!$B$5:$B$404,$A27)=0,"",SUMIFS(History!$C$5:$C$404,History!$A$5:$A$404,M$6,History!$B$5:$B$404,$A27)))</f>
        <v/>
      </c>
      <c r="N27" s="13">
        <f>IF($A27="","",IF(COUNTIFS(History!$A$5:$A$404,N$6,History!$B$5:$B$404,$A27)=0,"",SUMIFS(History!$C$5:$C$404,History!$A$5:$A$404,N$6,History!$B$5:$B$404,$A27)))</f>
        <v/>
      </c>
      <c r="O27" s="13">
        <f>IF($A27="","",IF(COUNTIFS(History!$A$5:$A$404,O$6,History!$B$5:$B$404,$A27)=0,"",SUMIFS(History!$C$5:$C$404,History!$A$5:$A$404,O$6,History!$B$5:$B$404,$A27)))</f>
        <v/>
      </c>
      <c r="Q27" s="9">
        <f>IF($A27="","",$A27)</f>
        <v/>
      </c>
      <c r="R27" s="15">
        <f>IF($A27="","",IF(H27="","",IFERROR(H27/$H27*100,"")))</f>
        <v/>
      </c>
      <c r="S27" s="15">
        <f>IF($A27="","",IF(I27="","",IFERROR(I27/$H27*100,"")))</f>
        <v/>
      </c>
      <c r="T27" s="15">
        <f>IF($A27="","",IF(J27="","",IFERROR(J27/$H27*100,"")))</f>
        <v/>
      </c>
      <c r="U27" s="15">
        <f>IF($A27="","",IF(K27="","",IFERROR(K27/$H27*100,"")))</f>
        <v/>
      </c>
      <c r="V27" s="15">
        <f>IF($A27="","",IF(L27="","",IFERROR(L27/$H27*100,"")))</f>
        <v/>
      </c>
      <c r="W27" s="15">
        <f>IF($A27="","",IF(M27="","",IFERROR(M27/$H27*100,"")))</f>
        <v/>
      </c>
      <c r="X27" s="15">
        <f>IF($A27="","",IF(N27="","",IFERROR(N27/$H27*100,"")))</f>
        <v/>
      </c>
      <c r="Y27" s="15">
        <f>IF($A27="","",IF(O27="","",IFERROR(O27/$H27*100,"")))</f>
        <v/>
      </c>
    </row>
    <row r="28">
      <c r="A28" s="12" t="n"/>
      <c r="B28" s="13">
        <f>IF($A28="","",IF(COUNTIFS(History!$A$5:$A$404,$B$3,History!$B$5:$B$404,$A28)=0,"",SUMIFS(History!$C$5:$C$404,History!$A$5:$A$404,$B$3,History!$B$5:$B$404,$A28)))</f>
        <v/>
      </c>
      <c r="C28" s="13">
        <f>IF($A28="","",IF(COUNTIFS(History!$A$5:$A$404,$B$3-7,History!$B$5:$B$404,$A28)=0,"",SUMIFS(History!$C$5:$C$404,History!$A$5:$A$404,$B$3-7,History!$B$5:$B$404,$A28)))</f>
        <v/>
      </c>
      <c r="D28" s="14">
        <f>IF($A28="","",IF($C28="","",IF($C28=0,"",IFERROR($B28/$C28-1,""))))</f>
        <v/>
      </c>
      <c r="E28" s="13">
        <f>IF($A28="","",IFERROR(AVERAGEIFS(History!$C$5:$C$404,History!$B$5:$B$404,$A28,History!$A$5:$A$404,"&gt;="&amp;($B$3-21),History!$A$5:$A$404,"&lt;="&amp;$B$3),""))</f>
        <v/>
      </c>
      <c r="F28" s="9">
        <f>IF($A28="","",IF($B28="","",IF($E28="","",IF($E28=0,"",IF($B28&gt;$E28*1.02,"↑",IF($B28&lt;$E28*0.98,"↓","→"))))))</f>
        <v/>
      </c>
      <c r="H28" s="13">
        <f>IF($A28="","",IF(COUNTIFS(History!$A$5:$A$404,H$6,History!$B$5:$B$404,$A28)=0,"",SUMIFS(History!$C$5:$C$404,History!$A$5:$A$404,H$6,History!$B$5:$B$404,$A28)))</f>
        <v/>
      </c>
      <c r="I28" s="13">
        <f>IF($A28="","",IF(COUNTIFS(History!$A$5:$A$404,I$6,History!$B$5:$B$404,$A28)=0,"",SUMIFS(History!$C$5:$C$404,History!$A$5:$A$404,I$6,History!$B$5:$B$404,$A28)))</f>
        <v/>
      </c>
      <c r="J28" s="13">
        <f>IF($A28="","",IF(COUNTIFS(History!$A$5:$A$404,J$6,History!$B$5:$B$404,$A28)=0,"",SUMIFS(History!$C$5:$C$404,History!$A$5:$A$404,J$6,History!$B$5:$B$404,$A28)))</f>
        <v/>
      </c>
      <c r="K28" s="13">
        <f>IF($A28="","",IF(COUNTIFS(History!$A$5:$A$404,K$6,History!$B$5:$B$404,$A28)=0,"",SUMIFS(History!$C$5:$C$404,History!$A$5:$A$404,K$6,History!$B$5:$B$404,$A28)))</f>
        <v/>
      </c>
      <c r="L28" s="13">
        <f>IF($A28="","",IF(COUNTIFS(History!$A$5:$A$404,L$6,History!$B$5:$B$404,$A28)=0,"",SUMIFS(History!$C$5:$C$404,History!$A$5:$A$404,L$6,History!$B$5:$B$404,$A28)))</f>
        <v/>
      </c>
      <c r="M28" s="13">
        <f>IF($A28="","",IF(COUNTIFS(History!$A$5:$A$404,M$6,History!$B$5:$B$404,$A28)=0,"",SUMIFS(History!$C$5:$C$404,History!$A$5:$A$404,M$6,History!$B$5:$B$404,$A28)))</f>
        <v/>
      </c>
      <c r="N28" s="13">
        <f>IF($A28="","",IF(COUNTIFS(History!$A$5:$A$404,N$6,History!$B$5:$B$404,$A28)=0,"",SUMIFS(History!$C$5:$C$404,History!$A$5:$A$404,N$6,History!$B$5:$B$404,$A28)))</f>
        <v/>
      </c>
      <c r="O28" s="13">
        <f>IF($A28="","",IF(COUNTIFS(History!$A$5:$A$404,O$6,History!$B$5:$B$404,$A28)=0,"",SUMIFS(History!$C$5:$C$404,History!$A$5:$A$404,O$6,History!$B$5:$B$404,$A28)))</f>
        <v/>
      </c>
      <c r="Q28" s="9">
        <f>IF($A28="","",$A28)</f>
        <v/>
      </c>
      <c r="R28" s="15">
        <f>IF($A28="","",IF(H28="","",IFERROR(H28/$H28*100,"")))</f>
        <v/>
      </c>
      <c r="S28" s="15">
        <f>IF($A28="","",IF(I28="","",IFERROR(I28/$H28*100,"")))</f>
        <v/>
      </c>
      <c r="T28" s="15">
        <f>IF($A28="","",IF(J28="","",IFERROR(J28/$H28*100,"")))</f>
        <v/>
      </c>
      <c r="U28" s="15">
        <f>IF($A28="","",IF(K28="","",IFERROR(K28/$H28*100,"")))</f>
        <v/>
      </c>
      <c r="V28" s="15">
        <f>IF($A28="","",IF(L28="","",IFERROR(L28/$H28*100,"")))</f>
        <v/>
      </c>
      <c r="W28" s="15">
        <f>IF($A28="","",IF(M28="","",IFERROR(M28/$H28*100,"")))</f>
        <v/>
      </c>
      <c r="X28" s="15">
        <f>IF($A28="","",IF(N28="","",IFERROR(N28/$H28*100,"")))</f>
        <v/>
      </c>
      <c r="Y28" s="15">
        <f>IF($A28="","",IF(O28="","",IFERROR(O28/$H28*100,"")))</f>
        <v/>
      </c>
    </row>
    <row r="29">
      <c r="A29" s="12" t="n"/>
      <c r="B29" s="13">
        <f>IF($A29="","",IF(COUNTIFS(History!$A$5:$A$404,$B$3,History!$B$5:$B$404,$A29)=0,"",SUMIFS(History!$C$5:$C$404,History!$A$5:$A$404,$B$3,History!$B$5:$B$404,$A29)))</f>
        <v/>
      </c>
      <c r="C29" s="13">
        <f>IF($A29="","",IF(COUNTIFS(History!$A$5:$A$404,$B$3-7,History!$B$5:$B$404,$A29)=0,"",SUMIFS(History!$C$5:$C$404,History!$A$5:$A$404,$B$3-7,History!$B$5:$B$404,$A29)))</f>
        <v/>
      </c>
      <c r="D29" s="14">
        <f>IF($A29="","",IF($C29="","",IF($C29=0,"",IFERROR($B29/$C29-1,""))))</f>
        <v/>
      </c>
      <c r="E29" s="13">
        <f>IF($A29="","",IFERROR(AVERAGEIFS(History!$C$5:$C$404,History!$B$5:$B$404,$A29,History!$A$5:$A$404,"&gt;="&amp;($B$3-21),History!$A$5:$A$404,"&lt;="&amp;$B$3),""))</f>
        <v/>
      </c>
      <c r="F29" s="9">
        <f>IF($A29="","",IF($B29="","",IF($E29="","",IF($E29=0,"",IF($B29&gt;$E29*1.02,"↑",IF($B29&lt;$E29*0.98,"↓","→"))))))</f>
        <v/>
      </c>
      <c r="H29" s="13">
        <f>IF($A29="","",IF(COUNTIFS(History!$A$5:$A$404,H$6,History!$B$5:$B$404,$A29)=0,"",SUMIFS(History!$C$5:$C$404,History!$A$5:$A$404,H$6,History!$B$5:$B$404,$A29)))</f>
        <v/>
      </c>
      <c r="I29" s="13">
        <f>IF($A29="","",IF(COUNTIFS(History!$A$5:$A$404,I$6,History!$B$5:$B$404,$A29)=0,"",SUMIFS(History!$C$5:$C$404,History!$A$5:$A$404,I$6,History!$B$5:$B$404,$A29)))</f>
        <v/>
      </c>
      <c r="J29" s="13">
        <f>IF($A29="","",IF(COUNTIFS(History!$A$5:$A$404,J$6,History!$B$5:$B$404,$A29)=0,"",SUMIFS(History!$C$5:$C$404,History!$A$5:$A$404,J$6,History!$B$5:$B$404,$A29)))</f>
        <v/>
      </c>
      <c r="K29" s="13">
        <f>IF($A29="","",IF(COUNTIFS(History!$A$5:$A$404,K$6,History!$B$5:$B$404,$A29)=0,"",SUMIFS(History!$C$5:$C$404,History!$A$5:$A$404,K$6,History!$B$5:$B$404,$A29)))</f>
        <v/>
      </c>
      <c r="L29" s="13">
        <f>IF($A29="","",IF(COUNTIFS(History!$A$5:$A$404,L$6,History!$B$5:$B$404,$A29)=0,"",SUMIFS(History!$C$5:$C$404,History!$A$5:$A$404,L$6,History!$B$5:$B$404,$A29)))</f>
        <v/>
      </c>
      <c r="M29" s="13">
        <f>IF($A29="","",IF(COUNTIFS(History!$A$5:$A$404,M$6,History!$B$5:$B$404,$A29)=0,"",SUMIFS(History!$C$5:$C$404,History!$A$5:$A$404,M$6,History!$B$5:$B$404,$A29)))</f>
        <v/>
      </c>
      <c r="N29" s="13">
        <f>IF($A29="","",IF(COUNTIFS(History!$A$5:$A$404,N$6,History!$B$5:$B$404,$A29)=0,"",SUMIFS(History!$C$5:$C$404,History!$A$5:$A$404,N$6,History!$B$5:$B$404,$A29)))</f>
        <v/>
      </c>
      <c r="O29" s="13">
        <f>IF($A29="","",IF(COUNTIFS(History!$A$5:$A$404,O$6,History!$B$5:$B$404,$A29)=0,"",SUMIFS(History!$C$5:$C$404,History!$A$5:$A$404,O$6,History!$B$5:$B$404,$A29)))</f>
        <v/>
      </c>
      <c r="Q29" s="9">
        <f>IF($A29="","",$A29)</f>
        <v/>
      </c>
      <c r="R29" s="15">
        <f>IF($A29="","",IF(H29="","",IFERROR(H29/$H29*100,"")))</f>
        <v/>
      </c>
      <c r="S29" s="15">
        <f>IF($A29="","",IF(I29="","",IFERROR(I29/$H29*100,"")))</f>
        <v/>
      </c>
      <c r="T29" s="15">
        <f>IF($A29="","",IF(J29="","",IFERROR(J29/$H29*100,"")))</f>
        <v/>
      </c>
      <c r="U29" s="15">
        <f>IF($A29="","",IF(K29="","",IFERROR(K29/$H29*100,"")))</f>
        <v/>
      </c>
      <c r="V29" s="15">
        <f>IF($A29="","",IF(L29="","",IFERROR(L29/$H29*100,"")))</f>
        <v/>
      </c>
      <c r="W29" s="15">
        <f>IF($A29="","",IF(M29="","",IFERROR(M29/$H29*100,"")))</f>
        <v/>
      </c>
      <c r="X29" s="15">
        <f>IF($A29="","",IF(N29="","",IFERROR(N29/$H29*100,"")))</f>
        <v/>
      </c>
      <c r="Y29" s="15">
        <f>IF($A29="","",IF(O29="","",IFERROR(O29/$H29*100,"")))</f>
        <v/>
      </c>
    </row>
    <row r="30">
      <c r="A30" s="12" t="n"/>
      <c r="B30" s="13">
        <f>IF($A30="","",IF(COUNTIFS(History!$A$5:$A$404,$B$3,History!$B$5:$B$404,$A30)=0,"",SUMIFS(History!$C$5:$C$404,History!$A$5:$A$404,$B$3,History!$B$5:$B$404,$A30)))</f>
        <v/>
      </c>
      <c r="C30" s="13">
        <f>IF($A30="","",IF(COUNTIFS(History!$A$5:$A$404,$B$3-7,History!$B$5:$B$404,$A30)=0,"",SUMIFS(History!$C$5:$C$404,History!$A$5:$A$404,$B$3-7,History!$B$5:$B$404,$A30)))</f>
        <v/>
      </c>
      <c r="D30" s="14">
        <f>IF($A30="","",IF($C30="","",IF($C30=0,"",IFERROR($B30/$C30-1,""))))</f>
        <v/>
      </c>
      <c r="E30" s="13">
        <f>IF($A30="","",IFERROR(AVERAGEIFS(History!$C$5:$C$404,History!$B$5:$B$404,$A30,History!$A$5:$A$404,"&gt;="&amp;($B$3-21),History!$A$5:$A$404,"&lt;="&amp;$B$3),""))</f>
        <v/>
      </c>
      <c r="F30" s="9">
        <f>IF($A30="","",IF($B30="","",IF($E30="","",IF($E30=0,"",IF($B30&gt;$E30*1.02,"↑",IF($B30&lt;$E30*0.98,"↓","→"))))))</f>
        <v/>
      </c>
      <c r="H30" s="13">
        <f>IF($A30="","",IF(COUNTIFS(History!$A$5:$A$404,H$6,History!$B$5:$B$404,$A30)=0,"",SUMIFS(History!$C$5:$C$404,History!$A$5:$A$404,H$6,History!$B$5:$B$404,$A30)))</f>
        <v/>
      </c>
      <c r="I30" s="13">
        <f>IF($A30="","",IF(COUNTIFS(History!$A$5:$A$404,I$6,History!$B$5:$B$404,$A30)=0,"",SUMIFS(History!$C$5:$C$404,History!$A$5:$A$404,I$6,History!$B$5:$B$404,$A30)))</f>
        <v/>
      </c>
      <c r="J30" s="13">
        <f>IF($A30="","",IF(COUNTIFS(History!$A$5:$A$404,J$6,History!$B$5:$B$404,$A30)=0,"",SUMIFS(History!$C$5:$C$404,History!$A$5:$A$404,J$6,History!$B$5:$B$404,$A30)))</f>
        <v/>
      </c>
      <c r="K30" s="13">
        <f>IF($A30="","",IF(COUNTIFS(History!$A$5:$A$404,K$6,History!$B$5:$B$404,$A30)=0,"",SUMIFS(History!$C$5:$C$404,History!$A$5:$A$404,K$6,History!$B$5:$B$404,$A30)))</f>
        <v/>
      </c>
      <c r="L30" s="13">
        <f>IF($A30="","",IF(COUNTIFS(History!$A$5:$A$404,L$6,History!$B$5:$B$404,$A30)=0,"",SUMIFS(History!$C$5:$C$404,History!$A$5:$A$404,L$6,History!$B$5:$B$404,$A30)))</f>
        <v/>
      </c>
      <c r="M30" s="13">
        <f>IF($A30="","",IF(COUNTIFS(History!$A$5:$A$404,M$6,History!$B$5:$B$404,$A30)=0,"",SUMIFS(History!$C$5:$C$404,History!$A$5:$A$404,M$6,History!$B$5:$B$404,$A30)))</f>
        <v/>
      </c>
      <c r="N30" s="13">
        <f>IF($A30="","",IF(COUNTIFS(History!$A$5:$A$404,N$6,History!$B$5:$B$404,$A30)=0,"",SUMIFS(History!$C$5:$C$404,History!$A$5:$A$404,N$6,History!$B$5:$B$404,$A30)))</f>
        <v/>
      </c>
      <c r="O30" s="13">
        <f>IF($A30="","",IF(COUNTIFS(History!$A$5:$A$404,O$6,History!$B$5:$B$404,$A30)=0,"",SUMIFS(History!$C$5:$C$404,History!$A$5:$A$404,O$6,History!$B$5:$B$404,$A30)))</f>
        <v/>
      </c>
      <c r="Q30" s="9">
        <f>IF($A30="","",$A30)</f>
        <v/>
      </c>
      <c r="R30" s="15">
        <f>IF($A30="","",IF(H30="","",IFERROR(H30/$H30*100,"")))</f>
        <v/>
      </c>
      <c r="S30" s="15">
        <f>IF($A30="","",IF(I30="","",IFERROR(I30/$H30*100,"")))</f>
        <v/>
      </c>
      <c r="T30" s="15">
        <f>IF($A30="","",IF(J30="","",IFERROR(J30/$H30*100,"")))</f>
        <v/>
      </c>
      <c r="U30" s="15">
        <f>IF($A30="","",IF(K30="","",IFERROR(K30/$H30*100,"")))</f>
        <v/>
      </c>
      <c r="V30" s="15">
        <f>IF($A30="","",IF(L30="","",IFERROR(L30/$H30*100,"")))</f>
        <v/>
      </c>
      <c r="W30" s="15">
        <f>IF($A30="","",IF(M30="","",IFERROR(M30/$H30*100,"")))</f>
        <v/>
      </c>
      <c r="X30" s="15">
        <f>IF($A30="","",IF(N30="","",IFERROR(N30/$H30*100,"")))</f>
        <v/>
      </c>
      <c r="Y30" s="15">
        <f>IF($A30="","",IF(O30="","",IFERROR(O30/$H30*100,"")))</f>
        <v/>
      </c>
    </row>
    <row r="31">
      <c r="A31" s="12" t="n"/>
      <c r="B31" s="13">
        <f>IF($A31="","",IF(COUNTIFS(History!$A$5:$A$404,$B$3,History!$B$5:$B$404,$A31)=0,"",SUMIFS(History!$C$5:$C$404,History!$A$5:$A$404,$B$3,History!$B$5:$B$404,$A31)))</f>
        <v/>
      </c>
      <c r="C31" s="13">
        <f>IF($A31="","",IF(COUNTIFS(History!$A$5:$A$404,$B$3-7,History!$B$5:$B$404,$A31)=0,"",SUMIFS(History!$C$5:$C$404,History!$A$5:$A$404,$B$3-7,History!$B$5:$B$404,$A31)))</f>
        <v/>
      </c>
      <c r="D31" s="14">
        <f>IF($A31="","",IF($C31="","",IF($C31=0,"",IFERROR($B31/$C31-1,""))))</f>
        <v/>
      </c>
      <c r="E31" s="13">
        <f>IF($A31="","",IFERROR(AVERAGEIFS(History!$C$5:$C$404,History!$B$5:$B$404,$A31,History!$A$5:$A$404,"&gt;="&amp;($B$3-21),History!$A$5:$A$404,"&lt;="&amp;$B$3),""))</f>
        <v/>
      </c>
      <c r="F31" s="9">
        <f>IF($A31="","",IF($B31="","",IF($E31="","",IF($E31=0,"",IF($B31&gt;$E31*1.02,"↑",IF($B31&lt;$E31*0.98,"↓","→"))))))</f>
        <v/>
      </c>
      <c r="H31" s="13">
        <f>IF($A31="","",IF(COUNTIFS(History!$A$5:$A$404,H$6,History!$B$5:$B$404,$A31)=0,"",SUMIFS(History!$C$5:$C$404,History!$A$5:$A$404,H$6,History!$B$5:$B$404,$A31)))</f>
        <v/>
      </c>
      <c r="I31" s="13">
        <f>IF($A31="","",IF(COUNTIFS(History!$A$5:$A$404,I$6,History!$B$5:$B$404,$A31)=0,"",SUMIFS(History!$C$5:$C$404,History!$A$5:$A$404,I$6,History!$B$5:$B$404,$A31)))</f>
        <v/>
      </c>
      <c r="J31" s="13">
        <f>IF($A31="","",IF(COUNTIFS(History!$A$5:$A$404,J$6,History!$B$5:$B$404,$A31)=0,"",SUMIFS(History!$C$5:$C$404,History!$A$5:$A$404,J$6,History!$B$5:$B$404,$A31)))</f>
        <v/>
      </c>
      <c r="K31" s="13">
        <f>IF($A31="","",IF(COUNTIFS(History!$A$5:$A$404,K$6,History!$B$5:$B$404,$A31)=0,"",SUMIFS(History!$C$5:$C$404,History!$A$5:$A$404,K$6,History!$B$5:$B$404,$A31)))</f>
        <v/>
      </c>
      <c r="L31" s="13">
        <f>IF($A31="","",IF(COUNTIFS(History!$A$5:$A$404,L$6,History!$B$5:$B$404,$A31)=0,"",SUMIFS(History!$C$5:$C$404,History!$A$5:$A$404,L$6,History!$B$5:$B$404,$A31)))</f>
        <v/>
      </c>
      <c r="M31" s="13">
        <f>IF($A31="","",IF(COUNTIFS(History!$A$5:$A$404,M$6,History!$B$5:$B$404,$A31)=0,"",SUMIFS(History!$C$5:$C$404,History!$A$5:$A$404,M$6,History!$B$5:$B$404,$A31)))</f>
        <v/>
      </c>
      <c r="N31" s="13">
        <f>IF($A31="","",IF(COUNTIFS(History!$A$5:$A$404,N$6,History!$B$5:$B$404,$A31)=0,"",SUMIFS(History!$C$5:$C$404,History!$A$5:$A$404,N$6,History!$B$5:$B$404,$A31)))</f>
        <v/>
      </c>
      <c r="O31" s="13">
        <f>IF($A31="","",IF(COUNTIFS(History!$A$5:$A$404,O$6,History!$B$5:$B$404,$A31)=0,"",SUMIFS(History!$C$5:$C$404,History!$A$5:$A$404,O$6,History!$B$5:$B$404,$A31)))</f>
        <v/>
      </c>
      <c r="Q31" s="9">
        <f>IF($A31="","",$A31)</f>
        <v/>
      </c>
      <c r="R31" s="15">
        <f>IF($A31="","",IF(H31="","",IFERROR(H31/$H31*100,"")))</f>
        <v/>
      </c>
      <c r="S31" s="15">
        <f>IF($A31="","",IF(I31="","",IFERROR(I31/$H31*100,"")))</f>
        <v/>
      </c>
      <c r="T31" s="15">
        <f>IF($A31="","",IF(J31="","",IFERROR(J31/$H31*100,"")))</f>
        <v/>
      </c>
      <c r="U31" s="15">
        <f>IF($A31="","",IF(K31="","",IFERROR(K31/$H31*100,"")))</f>
        <v/>
      </c>
      <c r="V31" s="15">
        <f>IF($A31="","",IF(L31="","",IFERROR(L31/$H31*100,"")))</f>
        <v/>
      </c>
      <c r="W31" s="15">
        <f>IF($A31="","",IF(M31="","",IFERROR(M31/$H31*100,"")))</f>
        <v/>
      </c>
      <c r="X31" s="15">
        <f>IF($A31="","",IF(N31="","",IFERROR(N31/$H31*100,"")))</f>
        <v/>
      </c>
      <c r="Y31" s="15">
        <f>IF($A31="","",IF(O31="","",IFERROR(O31/$H31*100,"")))</f>
        <v/>
      </c>
    </row>
    <row r="32">
      <c r="A32" s="12" t="n"/>
      <c r="B32" s="13">
        <f>IF($A32="","",IF(COUNTIFS(History!$A$5:$A$404,$B$3,History!$B$5:$B$404,$A32)=0,"",SUMIFS(History!$C$5:$C$404,History!$A$5:$A$404,$B$3,History!$B$5:$B$404,$A32)))</f>
        <v/>
      </c>
      <c r="C32" s="13">
        <f>IF($A32="","",IF(COUNTIFS(History!$A$5:$A$404,$B$3-7,History!$B$5:$B$404,$A32)=0,"",SUMIFS(History!$C$5:$C$404,History!$A$5:$A$404,$B$3-7,History!$B$5:$B$404,$A32)))</f>
        <v/>
      </c>
      <c r="D32" s="14">
        <f>IF($A32="","",IF($C32="","",IF($C32=0,"",IFERROR($B32/$C32-1,""))))</f>
        <v/>
      </c>
      <c r="E32" s="13">
        <f>IF($A32="","",IFERROR(AVERAGEIFS(History!$C$5:$C$404,History!$B$5:$B$404,$A32,History!$A$5:$A$404,"&gt;="&amp;($B$3-21),History!$A$5:$A$404,"&lt;="&amp;$B$3),""))</f>
        <v/>
      </c>
      <c r="F32" s="9">
        <f>IF($A32="","",IF($B32="","",IF($E32="","",IF($E32=0,"",IF($B32&gt;$E32*1.02,"↑",IF($B32&lt;$E32*0.98,"↓","→"))))))</f>
        <v/>
      </c>
      <c r="H32" s="13">
        <f>IF($A32="","",IF(COUNTIFS(History!$A$5:$A$404,H$6,History!$B$5:$B$404,$A32)=0,"",SUMIFS(History!$C$5:$C$404,History!$A$5:$A$404,H$6,History!$B$5:$B$404,$A32)))</f>
        <v/>
      </c>
      <c r="I32" s="13">
        <f>IF($A32="","",IF(COUNTIFS(History!$A$5:$A$404,I$6,History!$B$5:$B$404,$A32)=0,"",SUMIFS(History!$C$5:$C$404,History!$A$5:$A$404,I$6,History!$B$5:$B$404,$A32)))</f>
        <v/>
      </c>
      <c r="J32" s="13">
        <f>IF($A32="","",IF(COUNTIFS(History!$A$5:$A$404,J$6,History!$B$5:$B$404,$A32)=0,"",SUMIFS(History!$C$5:$C$404,History!$A$5:$A$404,J$6,History!$B$5:$B$404,$A32)))</f>
        <v/>
      </c>
      <c r="K32" s="13">
        <f>IF($A32="","",IF(COUNTIFS(History!$A$5:$A$404,K$6,History!$B$5:$B$404,$A32)=0,"",SUMIFS(History!$C$5:$C$404,History!$A$5:$A$404,K$6,History!$B$5:$B$404,$A32)))</f>
        <v/>
      </c>
      <c r="L32" s="13">
        <f>IF($A32="","",IF(COUNTIFS(History!$A$5:$A$404,L$6,History!$B$5:$B$404,$A32)=0,"",SUMIFS(History!$C$5:$C$404,History!$A$5:$A$404,L$6,History!$B$5:$B$404,$A32)))</f>
        <v/>
      </c>
      <c r="M32" s="13">
        <f>IF($A32="","",IF(COUNTIFS(History!$A$5:$A$404,M$6,History!$B$5:$B$404,$A32)=0,"",SUMIFS(History!$C$5:$C$404,History!$A$5:$A$404,M$6,History!$B$5:$B$404,$A32)))</f>
        <v/>
      </c>
      <c r="N32" s="13">
        <f>IF($A32="","",IF(COUNTIFS(History!$A$5:$A$404,N$6,History!$B$5:$B$404,$A32)=0,"",SUMIFS(History!$C$5:$C$404,History!$A$5:$A$404,N$6,History!$B$5:$B$404,$A32)))</f>
        <v/>
      </c>
      <c r="O32" s="13">
        <f>IF($A32="","",IF(COUNTIFS(History!$A$5:$A$404,O$6,History!$B$5:$B$404,$A32)=0,"",SUMIFS(History!$C$5:$C$404,History!$A$5:$A$404,O$6,History!$B$5:$B$404,$A32)))</f>
        <v/>
      </c>
      <c r="Q32" s="9">
        <f>IF($A32="","",$A32)</f>
        <v/>
      </c>
      <c r="R32" s="15">
        <f>IF($A32="","",IF(H32="","",IFERROR(H32/$H32*100,"")))</f>
        <v/>
      </c>
      <c r="S32" s="15">
        <f>IF($A32="","",IF(I32="","",IFERROR(I32/$H32*100,"")))</f>
        <v/>
      </c>
      <c r="T32" s="15">
        <f>IF($A32="","",IF(J32="","",IFERROR(J32/$H32*100,"")))</f>
        <v/>
      </c>
      <c r="U32" s="15">
        <f>IF($A32="","",IF(K32="","",IFERROR(K32/$H32*100,"")))</f>
        <v/>
      </c>
      <c r="V32" s="15">
        <f>IF($A32="","",IF(L32="","",IFERROR(L32/$H32*100,"")))</f>
        <v/>
      </c>
      <c r="W32" s="15">
        <f>IF($A32="","",IF(M32="","",IFERROR(M32/$H32*100,"")))</f>
        <v/>
      </c>
      <c r="X32" s="15">
        <f>IF($A32="","",IF(N32="","",IFERROR(N32/$H32*100,"")))</f>
        <v/>
      </c>
      <c r="Y32" s="15">
        <f>IF($A32="","",IF(O32="","",IFERROR(O32/$H32*100,"")))</f>
        <v/>
      </c>
    </row>
    <row r="33">
      <c r="A33" s="12" t="n"/>
      <c r="B33" s="13">
        <f>IF($A33="","",IF(COUNTIFS(History!$A$5:$A$404,$B$3,History!$B$5:$B$404,$A33)=0,"",SUMIFS(History!$C$5:$C$404,History!$A$5:$A$404,$B$3,History!$B$5:$B$404,$A33)))</f>
        <v/>
      </c>
      <c r="C33" s="13">
        <f>IF($A33="","",IF(COUNTIFS(History!$A$5:$A$404,$B$3-7,History!$B$5:$B$404,$A33)=0,"",SUMIFS(History!$C$5:$C$404,History!$A$5:$A$404,$B$3-7,History!$B$5:$B$404,$A33)))</f>
        <v/>
      </c>
      <c r="D33" s="14">
        <f>IF($A33="","",IF($C33="","",IF($C33=0,"",IFERROR($B33/$C33-1,""))))</f>
        <v/>
      </c>
      <c r="E33" s="13">
        <f>IF($A33="","",IFERROR(AVERAGEIFS(History!$C$5:$C$404,History!$B$5:$B$404,$A33,History!$A$5:$A$404,"&gt;="&amp;($B$3-21),History!$A$5:$A$404,"&lt;="&amp;$B$3),""))</f>
        <v/>
      </c>
      <c r="F33" s="9">
        <f>IF($A33="","",IF($B33="","",IF($E33="","",IF($E33=0,"",IF($B33&gt;$E33*1.02,"↑",IF($B33&lt;$E33*0.98,"↓","→"))))))</f>
        <v/>
      </c>
      <c r="H33" s="13">
        <f>IF($A33="","",IF(COUNTIFS(History!$A$5:$A$404,H$6,History!$B$5:$B$404,$A33)=0,"",SUMIFS(History!$C$5:$C$404,History!$A$5:$A$404,H$6,History!$B$5:$B$404,$A33)))</f>
        <v/>
      </c>
      <c r="I33" s="13">
        <f>IF($A33="","",IF(COUNTIFS(History!$A$5:$A$404,I$6,History!$B$5:$B$404,$A33)=0,"",SUMIFS(History!$C$5:$C$404,History!$A$5:$A$404,I$6,History!$B$5:$B$404,$A33)))</f>
        <v/>
      </c>
      <c r="J33" s="13">
        <f>IF($A33="","",IF(COUNTIFS(History!$A$5:$A$404,J$6,History!$B$5:$B$404,$A33)=0,"",SUMIFS(History!$C$5:$C$404,History!$A$5:$A$404,J$6,History!$B$5:$B$404,$A33)))</f>
        <v/>
      </c>
      <c r="K33" s="13">
        <f>IF($A33="","",IF(COUNTIFS(History!$A$5:$A$404,K$6,History!$B$5:$B$404,$A33)=0,"",SUMIFS(History!$C$5:$C$404,History!$A$5:$A$404,K$6,History!$B$5:$B$404,$A33)))</f>
        <v/>
      </c>
      <c r="L33" s="13">
        <f>IF($A33="","",IF(COUNTIFS(History!$A$5:$A$404,L$6,History!$B$5:$B$404,$A33)=0,"",SUMIFS(History!$C$5:$C$404,History!$A$5:$A$404,L$6,History!$B$5:$B$404,$A33)))</f>
        <v/>
      </c>
      <c r="M33" s="13">
        <f>IF($A33="","",IF(COUNTIFS(History!$A$5:$A$404,M$6,History!$B$5:$B$404,$A33)=0,"",SUMIFS(History!$C$5:$C$404,History!$A$5:$A$404,M$6,History!$B$5:$B$404,$A33)))</f>
        <v/>
      </c>
      <c r="N33" s="13">
        <f>IF($A33="","",IF(COUNTIFS(History!$A$5:$A$404,N$6,History!$B$5:$B$404,$A33)=0,"",SUMIFS(History!$C$5:$C$404,History!$A$5:$A$404,N$6,History!$B$5:$B$404,$A33)))</f>
        <v/>
      </c>
      <c r="O33" s="13">
        <f>IF($A33="","",IF(COUNTIFS(History!$A$5:$A$404,O$6,History!$B$5:$B$404,$A33)=0,"",SUMIFS(History!$C$5:$C$404,History!$A$5:$A$404,O$6,History!$B$5:$B$404,$A33)))</f>
        <v/>
      </c>
      <c r="Q33" s="9">
        <f>IF($A33="","",$A33)</f>
        <v/>
      </c>
      <c r="R33" s="15">
        <f>IF($A33="","",IF(H33="","",IFERROR(H33/$H33*100,"")))</f>
        <v/>
      </c>
      <c r="S33" s="15">
        <f>IF($A33="","",IF(I33="","",IFERROR(I33/$H33*100,"")))</f>
        <v/>
      </c>
      <c r="T33" s="15">
        <f>IF($A33="","",IF(J33="","",IFERROR(J33/$H33*100,"")))</f>
        <v/>
      </c>
      <c r="U33" s="15">
        <f>IF($A33="","",IF(K33="","",IFERROR(K33/$H33*100,"")))</f>
        <v/>
      </c>
      <c r="V33" s="15">
        <f>IF($A33="","",IF(L33="","",IFERROR(L33/$H33*100,"")))</f>
        <v/>
      </c>
      <c r="W33" s="15">
        <f>IF($A33="","",IF(M33="","",IFERROR(M33/$H33*100,"")))</f>
        <v/>
      </c>
      <c r="X33" s="15">
        <f>IF($A33="","",IF(N33="","",IFERROR(N33/$H33*100,"")))</f>
        <v/>
      </c>
      <c r="Y33" s="15">
        <f>IF($A33="","",IF(O33="","",IFERROR(O33/$H33*100,"")))</f>
        <v/>
      </c>
    </row>
    <row r="34">
      <c r="A34" s="12" t="n"/>
      <c r="B34" s="13">
        <f>IF($A34="","",IF(COUNTIFS(History!$A$5:$A$404,$B$3,History!$B$5:$B$404,$A34)=0,"",SUMIFS(History!$C$5:$C$404,History!$A$5:$A$404,$B$3,History!$B$5:$B$404,$A34)))</f>
        <v/>
      </c>
      <c r="C34" s="13">
        <f>IF($A34="","",IF(COUNTIFS(History!$A$5:$A$404,$B$3-7,History!$B$5:$B$404,$A34)=0,"",SUMIFS(History!$C$5:$C$404,History!$A$5:$A$404,$B$3-7,History!$B$5:$B$404,$A34)))</f>
        <v/>
      </c>
      <c r="D34" s="14">
        <f>IF($A34="","",IF($C34="","",IF($C34=0,"",IFERROR($B34/$C34-1,""))))</f>
        <v/>
      </c>
      <c r="E34" s="13">
        <f>IF($A34="","",IFERROR(AVERAGEIFS(History!$C$5:$C$404,History!$B$5:$B$404,$A34,History!$A$5:$A$404,"&gt;="&amp;($B$3-21),History!$A$5:$A$404,"&lt;="&amp;$B$3),""))</f>
        <v/>
      </c>
      <c r="F34" s="9">
        <f>IF($A34="","",IF($B34="","",IF($E34="","",IF($E34=0,"",IF($B34&gt;$E34*1.02,"↑",IF($B34&lt;$E34*0.98,"↓","→"))))))</f>
        <v/>
      </c>
      <c r="H34" s="13">
        <f>IF($A34="","",IF(COUNTIFS(History!$A$5:$A$404,H$6,History!$B$5:$B$404,$A34)=0,"",SUMIFS(History!$C$5:$C$404,History!$A$5:$A$404,H$6,History!$B$5:$B$404,$A34)))</f>
        <v/>
      </c>
      <c r="I34" s="13">
        <f>IF($A34="","",IF(COUNTIFS(History!$A$5:$A$404,I$6,History!$B$5:$B$404,$A34)=0,"",SUMIFS(History!$C$5:$C$404,History!$A$5:$A$404,I$6,History!$B$5:$B$404,$A34)))</f>
        <v/>
      </c>
      <c r="J34" s="13">
        <f>IF($A34="","",IF(COUNTIFS(History!$A$5:$A$404,J$6,History!$B$5:$B$404,$A34)=0,"",SUMIFS(History!$C$5:$C$404,History!$A$5:$A$404,J$6,History!$B$5:$B$404,$A34)))</f>
        <v/>
      </c>
      <c r="K34" s="13">
        <f>IF($A34="","",IF(COUNTIFS(History!$A$5:$A$404,K$6,History!$B$5:$B$404,$A34)=0,"",SUMIFS(History!$C$5:$C$404,History!$A$5:$A$404,K$6,History!$B$5:$B$404,$A34)))</f>
        <v/>
      </c>
      <c r="L34" s="13">
        <f>IF($A34="","",IF(COUNTIFS(History!$A$5:$A$404,L$6,History!$B$5:$B$404,$A34)=0,"",SUMIFS(History!$C$5:$C$404,History!$A$5:$A$404,L$6,History!$B$5:$B$404,$A34)))</f>
        <v/>
      </c>
      <c r="M34" s="13">
        <f>IF($A34="","",IF(COUNTIFS(History!$A$5:$A$404,M$6,History!$B$5:$B$404,$A34)=0,"",SUMIFS(History!$C$5:$C$404,History!$A$5:$A$404,M$6,History!$B$5:$B$404,$A34)))</f>
        <v/>
      </c>
      <c r="N34" s="13">
        <f>IF($A34="","",IF(COUNTIFS(History!$A$5:$A$404,N$6,History!$B$5:$B$404,$A34)=0,"",SUMIFS(History!$C$5:$C$404,History!$A$5:$A$404,N$6,History!$B$5:$B$404,$A34)))</f>
        <v/>
      </c>
      <c r="O34" s="13">
        <f>IF($A34="","",IF(COUNTIFS(History!$A$5:$A$404,O$6,History!$B$5:$B$404,$A34)=0,"",SUMIFS(History!$C$5:$C$404,History!$A$5:$A$404,O$6,History!$B$5:$B$404,$A34)))</f>
        <v/>
      </c>
      <c r="Q34" s="9">
        <f>IF($A34="","",$A34)</f>
        <v/>
      </c>
      <c r="R34" s="15">
        <f>IF($A34="","",IF(H34="","",IFERROR(H34/$H34*100,"")))</f>
        <v/>
      </c>
      <c r="S34" s="15">
        <f>IF($A34="","",IF(I34="","",IFERROR(I34/$H34*100,"")))</f>
        <v/>
      </c>
      <c r="T34" s="15">
        <f>IF($A34="","",IF(J34="","",IFERROR(J34/$H34*100,"")))</f>
        <v/>
      </c>
      <c r="U34" s="15">
        <f>IF($A34="","",IF(K34="","",IFERROR(K34/$H34*100,"")))</f>
        <v/>
      </c>
      <c r="V34" s="15">
        <f>IF($A34="","",IF(L34="","",IFERROR(L34/$H34*100,"")))</f>
        <v/>
      </c>
      <c r="W34" s="15">
        <f>IF($A34="","",IF(M34="","",IFERROR(M34/$H34*100,"")))</f>
        <v/>
      </c>
      <c r="X34" s="15">
        <f>IF($A34="","",IF(N34="","",IFERROR(N34/$H34*100,"")))</f>
        <v/>
      </c>
      <c r="Y34" s="15">
        <f>IF($A34="","",IF(O34="","",IFERROR(O34/$H34*100,"")))</f>
        <v/>
      </c>
    </row>
    <row r="35">
      <c r="A35" s="12" t="n"/>
      <c r="B35" s="13">
        <f>IF($A35="","",IF(COUNTIFS(History!$A$5:$A$404,$B$3,History!$B$5:$B$404,$A35)=0,"",SUMIFS(History!$C$5:$C$404,History!$A$5:$A$404,$B$3,History!$B$5:$B$404,$A35)))</f>
        <v/>
      </c>
      <c r="C35" s="13">
        <f>IF($A35="","",IF(COUNTIFS(History!$A$5:$A$404,$B$3-7,History!$B$5:$B$404,$A35)=0,"",SUMIFS(History!$C$5:$C$404,History!$A$5:$A$404,$B$3-7,History!$B$5:$B$404,$A35)))</f>
        <v/>
      </c>
      <c r="D35" s="14">
        <f>IF($A35="","",IF($C35="","",IF($C35=0,"",IFERROR($B35/$C35-1,""))))</f>
        <v/>
      </c>
      <c r="E35" s="13">
        <f>IF($A35="","",IFERROR(AVERAGEIFS(History!$C$5:$C$404,History!$B$5:$B$404,$A35,History!$A$5:$A$404,"&gt;="&amp;($B$3-21),History!$A$5:$A$404,"&lt;="&amp;$B$3),""))</f>
        <v/>
      </c>
      <c r="F35" s="9">
        <f>IF($A35="","",IF($B35="","",IF($E35="","",IF($E35=0,"",IF($B35&gt;$E35*1.02,"↑",IF($B35&lt;$E35*0.98,"↓","→"))))))</f>
        <v/>
      </c>
      <c r="H35" s="13">
        <f>IF($A35="","",IF(COUNTIFS(History!$A$5:$A$404,H$6,History!$B$5:$B$404,$A35)=0,"",SUMIFS(History!$C$5:$C$404,History!$A$5:$A$404,H$6,History!$B$5:$B$404,$A35)))</f>
        <v/>
      </c>
      <c r="I35" s="13">
        <f>IF($A35="","",IF(COUNTIFS(History!$A$5:$A$404,I$6,History!$B$5:$B$404,$A35)=0,"",SUMIFS(History!$C$5:$C$404,History!$A$5:$A$404,I$6,History!$B$5:$B$404,$A35)))</f>
        <v/>
      </c>
      <c r="J35" s="13">
        <f>IF($A35="","",IF(COUNTIFS(History!$A$5:$A$404,J$6,History!$B$5:$B$404,$A35)=0,"",SUMIFS(History!$C$5:$C$404,History!$A$5:$A$404,J$6,History!$B$5:$B$404,$A35)))</f>
        <v/>
      </c>
      <c r="K35" s="13">
        <f>IF($A35="","",IF(COUNTIFS(History!$A$5:$A$404,K$6,History!$B$5:$B$404,$A35)=0,"",SUMIFS(History!$C$5:$C$404,History!$A$5:$A$404,K$6,History!$B$5:$B$404,$A35)))</f>
        <v/>
      </c>
      <c r="L35" s="13">
        <f>IF($A35="","",IF(COUNTIFS(History!$A$5:$A$404,L$6,History!$B$5:$B$404,$A35)=0,"",SUMIFS(History!$C$5:$C$404,History!$A$5:$A$404,L$6,History!$B$5:$B$404,$A35)))</f>
        <v/>
      </c>
      <c r="M35" s="13">
        <f>IF($A35="","",IF(COUNTIFS(History!$A$5:$A$404,M$6,History!$B$5:$B$404,$A35)=0,"",SUMIFS(History!$C$5:$C$404,History!$A$5:$A$404,M$6,History!$B$5:$B$404,$A35)))</f>
        <v/>
      </c>
      <c r="N35" s="13">
        <f>IF($A35="","",IF(COUNTIFS(History!$A$5:$A$404,N$6,History!$B$5:$B$404,$A35)=0,"",SUMIFS(History!$C$5:$C$404,History!$A$5:$A$404,N$6,History!$B$5:$B$404,$A35)))</f>
        <v/>
      </c>
      <c r="O35" s="13">
        <f>IF($A35="","",IF(COUNTIFS(History!$A$5:$A$404,O$6,History!$B$5:$B$404,$A35)=0,"",SUMIFS(History!$C$5:$C$404,History!$A$5:$A$404,O$6,History!$B$5:$B$404,$A35)))</f>
        <v/>
      </c>
      <c r="Q35" s="9">
        <f>IF($A35="","",$A35)</f>
        <v/>
      </c>
      <c r="R35" s="15">
        <f>IF($A35="","",IF(H35="","",IFERROR(H35/$H35*100,"")))</f>
        <v/>
      </c>
      <c r="S35" s="15">
        <f>IF($A35="","",IF(I35="","",IFERROR(I35/$H35*100,"")))</f>
        <v/>
      </c>
      <c r="T35" s="15">
        <f>IF($A35="","",IF(J35="","",IFERROR(J35/$H35*100,"")))</f>
        <v/>
      </c>
      <c r="U35" s="15">
        <f>IF($A35="","",IF(K35="","",IFERROR(K35/$H35*100,"")))</f>
        <v/>
      </c>
      <c r="V35" s="15">
        <f>IF($A35="","",IF(L35="","",IFERROR(L35/$H35*100,"")))</f>
        <v/>
      </c>
      <c r="W35" s="15">
        <f>IF($A35="","",IF(M35="","",IFERROR(M35/$H35*100,"")))</f>
        <v/>
      </c>
      <c r="X35" s="15">
        <f>IF($A35="","",IF(N35="","",IFERROR(N35/$H35*100,"")))</f>
        <v/>
      </c>
      <c r="Y35" s="15">
        <f>IF($A35="","",IF(O35="","",IFERROR(O35/$H35*100,"")))</f>
        <v/>
      </c>
    </row>
    <row r="36">
      <c r="A36" s="12" t="n"/>
      <c r="B36" s="13">
        <f>IF($A36="","",IF(COUNTIFS(History!$A$5:$A$404,$B$3,History!$B$5:$B$404,$A36)=0,"",SUMIFS(History!$C$5:$C$404,History!$A$5:$A$404,$B$3,History!$B$5:$B$404,$A36)))</f>
        <v/>
      </c>
      <c r="C36" s="13">
        <f>IF($A36="","",IF(COUNTIFS(History!$A$5:$A$404,$B$3-7,History!$B$5:$B$404,$A36)=0,"",SUMIFS(History!$C$5:$C$404,History!$A$5:$A$404,$B$3-7,History!$B$5:$B$404,$A36)))</f>
        <v/>
      </c>
      <c r="D36" s="14">
        <f>IF($A36="","",IF($C36="","",IF($C36=0,"",IFERROR($B36/$C36-1,""))))</f>
        <v/>
      </c>
      <c r="E36" s="13">
        <f>IF($A36="","",IFERROR(AVERAGEIFS(History!$C$5:$C$404,History!$B$5:$B$404,$A36,History!$A$5:$A$404,"&gt;="&amp;($B$3-21),History!$A$5:$A$404,"&lt;="&amp;$B$3),""))</f>
        <v/>
      </c>
      <c r="F36" s="9">
        <f>IF($A36="","",IF($B36="","",IF($E36="","",IF($E36=0,"",IF($B36&gt;$E36*1.02,"↑",IF($B36&lt;$E36*0.98,"↓","→"))))))</f>
        <v/>
      </c>
      <c r="H36" s="13">
        <f>IF($A36="","",IF(COUNTIFS(History!$A$5:$A$404,H$6,History!$B$5:$B$404,$A36)=0,"",SUMIFS(History!$C$5:$C$404,History!$A$5:$A$404,H$6,History!$B$5:$B$404,$A36)))</f>
        <v/>
      </c>
      <c r="I36" s="13">
        <f>IF($A36="","",IF(COUNTIFS(History!$A$5:$A$404,I$6,History!$B$5:$B$404,$A36)=0,"",SUMIFS(History!$C$5:$C$404,History!$A$5:$A$404,I$6,History!$B$5:$B$404,$A36)))</f>
        <v/>
      </c>
      <c r="J36" s="13">
        <f>IF($A36="","",IF(COUNTIFS(History!$A$5:$A$404,J$6,History!$B$5:$B$404,$A36)=0,"",SUMIFS(History!$C$5:$C$404,History!$A$5:$A$404,J$6,History!$B$5:$B$404,$A36)))</f>
        <v/>
      </c>
      <c r="K36" s="13">
        <f>IF($A36="","",IF(COUNTIFS(History!$A$5:$A$404,K$6,History!$B$5:$B$404,$A36)=0,"",SUMIFS(History!$C$5:$C$404,History!$A$5:$A$404,K$6,History!$B$5:$B$404,$A36)))</f>
        <v/>
      </c>
      <c r="L36" s="13">
        <f>IF($A36="","",IF(COUNTIFS(History!$A$5:$A$404,L$6,History!$B$5:$B$404,$A36)=0,"",SUMIFS(History!$C$5:$C$404,History!$A$5:$A$404,L$6,History!$B$5:$B$404,$A36)))</f>
        <v/>
      </c>
      <c r="M36" s="13">
        <f>IF($A36="","",IF(COUNTIFS(History!$A$5:$A$404,M$6,History!$B$5:$B$404,$A36)=0,"",SUMIFS(History!$C$5:$C$404,History!$A$5:$A$404,M$6,History!$B$5:$B$404,$A36)))</f>
        <v/>
      </c>
      <c r="N36" s="13">
        <f>IF($A36="","",IF(COUNTIFS(History!$A$5:$A$404,N$6,History!$B$5:$B$404,$A36)=0,"",SUMIFS(History!$C$5:$C$404,History!$A$5:$A$404,N$6,History!$B$5:$B$404,$A36)))</f>
        <v/>
      </c>
      <c r="O36" s="13">
        <f>IF($A36="","",IF(COUNTIFS(History!$A$5:$A$404,O$6,History!$B$5:$B$404,$A36)=0,"",SUMIFS(History!$C$5:$C$404,History!$A$5:$A$404,O$6,History!$B$5:$B$404,$A36)))</f>
        <v/>
      </c>
      <c r="Q36" s="9">
        <f>IF($A36="","",$A36)</f>
        <v/>
      </c>
      <c r="R36" s="15">
        <f>IF($A36="","",IF(H36="","",IFERROR(H36/$H36*100,"")))</f>
        <v/>
      </c>
      <c r="S36" s="15">
        <f>IF($A36="","",IF(I36="","",IFERROR(I36/$H36*100,"")))</f>
        <v/>
      </c>
      <c r="T36" s="15">
        <f>IF($A36="","",IF(J36="","",IFERROR(J36/$H36*100,"")))</f>
        <v/>
      </c>
      <c r="U36" s="15">
        <f>IF($A36="","",IF(K36="","",IFERROR(K36/$H36*100,"")))</f>
        <v/>
      </c>
      <c r="V36" s="15">
        <f>IF($A36="","",IF(L36="","",IFERROR(L36/$H36*100,"")))</f>
        <v/>
      </c>
      <c r="W36" s="15">
        <f>IF($A36="","",IF(M36="","",IFERROR(M36/$H36*100,"")))</f>
        <v/>
      </c>
      <c r="X36" s="15">
        <f>IF($A36="","",IF(N36="","",IFERROR(N36/$H36*100,"")))</f>
        <v/>
      </c>
      <c r="Y36" s="15">
        <f>IF($A36="","",IF(O36="","",IFERROR(O36/$H36*100,"")))</f>
        <v/>
      </c>
    </row>
    <row r="37">
      <c r="A37" s="12" t="n"/>
      <c r="B37" s="13">
        <f>IF($A37="","",IF(COUNTIFS(History!$A$5:$A$404,$B$3,History!$B$5:$B$404,$A37)=0,"",SUMIFS(History!$C$5:$C$404,History!$A$5:$A$404,$B$3,History!$B$5:$B$404,$A37)))</f>
        <v/>
      </c>
      <c r="C37" s="13">
        <f>IF($A37="","",IF(COUNTIFS(History!$A$5:$A$404,$B$3-7,History!$B$5:$B$404,$A37)=0,"",SUMIFS(History!$C$5:$C$404,History!$A$5:$A$404,$B$3-7,History!$B$5:$B$404,$A37)))</f>
        <v/>
      </c>
      <c r="D37" s="14">
        <f>IF($A37="","",IF($C37="","",IF($C37=0,"",IFERROR($B37/$C37-1,""))))</f>
        <v/>
      </c>
      <c r="E37" s="13">
        <f>IF($A37="","",IFERROR(AVERAGEIFS(History!$C$5:$C$404,History!$B$5:$B$404,$A37,History!$A$5:$A$404,"&gt;="&amp;($B$3-21),History!$A$5:$A$404,"&lt;="&amp;$B$3),""))</f>
        <v/>
      </c>
      <c r="F37" s="9">
        <f>IF($A37="","",IF($B37="","",IF($E37="","",IF($E37=0,"",IF($B37&gt;$E37*1.02,"↑",IF($B37&lt;$E37*0.98,"↓","→"))))))</f>
        <v/>
      </c>
      <c r="H37" s="13">
        <f>IF($A37="","",IF(COUNTIFS(History!$A$5:$A$404,H$6,History!$B$5:$B$404,$A37)=0,"",SUMIFS(History!$C$5:$C$404,History!$A$5:$A$404,H$6,History!$B$5:$B$404,$A37)))</f>
        <v/>
      </c>
      <c r="I37" s="13">
        <f>IF($A37="","",IF(COUNTIFS(History!$A$5:$A$404,I$6,History!$B$5:$B$404,$A37)=0,"",SUMIFS(History!$C$5:$C$404,History!$A$5:$A$404,I$6,History!$B$5:$B$404,$A37)))</f>
        <v/>
      </c>
      <c r="J37" s="13">
        <f>IF($A37="","",IF(COUNTIFS(History!$A$5:$A$404,J$6,History!$B$5:$B$404,$A37)=0,"",SUMIFS(History!$C$5:$C$404,History!$A$5:$A$404,J$6,History!$B$5:$B$404,$A37)))</f>
        <v/>
      </c>
      <c r="K37" s="13">
        <f>IF($A37="","",IF(COUNTIFS(History!$A$5:$A$404,K$6,History!$B$5:$B$404,$A37)=0,"",SUMIFS(History!$C$5:$C$404,History!$A$5:$A$404,K$6,History!$B$5:$B$404,$A37)))</f>
        <v/>
      </c>
      <c r="L37" s="13">
        <f>IF($A37="","",IF(COUNTIFS(History!$A$5:$A$404,L$6,History!$B$5:$B$404,$A37)=0,"",SUMIFS(History!$C$5:$C$404,History!$A$5:$A$404,L$6,History!$B$5:$B$404,$A37)))</f>
        <v/>
      </c>
      <c r="M37" s="13">
        <f>IF($A37="","",IF(COUNTIFS(History!$A$5:$A$404,M$6,History!$B$5:$B$404,$A37)=0,"",SUMIFS(History!$C$5:$C$404,History!$A$5:$A$404,M$6,History!$B$5:$B$404,$A37)))</f>
        <v/>
      </c>
      <c r="N37" s="13">
        <f>IF($A37="","",IF(COUNTIFS(History!$A$5:$A$404,N$6,History!$B$5:$B$404,$A37)=0,"",SUMIFS(History!$C$5:$C$404,History!$A$5:$A$404,N$6,History!$B$5:$B$404,$A37)))</f>
        <v/>
      </c>
      <c r="O37" s="13">
        <f>IF($A37="","",IF(COUNTIFS(History!$A$5:$A$404,O$6,History!$B$5:$B$404,$A37)=0,"",SUMIFS(History!$C$5:$C$404,History!$A$5:$A$404,O$6,History!$B$5:$B$404,$A37)))</f>
        <v/>
      </c>
      <c r="Q37" s="9">
        <f>IF($A37="","",$A37)</f>
        <v/>
      </c>
      <c r="R37" s="15">
        <f>IF($A37="","",IF(H37="","",IFERROR(H37/$H37*100,"")))</f>
        <v/>
      </c>
      <c r="S37" s="15">
        <f>IF($A37="","",IF(I37="","",IFERROR(I37/$H37*100,"")))</f>
        <v/>
      </c>
      <c r="T37" s="15">
        <f>IF($A37="","",IF(J37="","",IFERROR(J37/$H37*100,"")))</f>
        <v/>
      </c>
      <c r="U37" s="15">
        <f>IF($A37="","",IF(K37="","",IFERROR(K37/$H37*100,"")))</f>
        <v/>
      </c>
      <c r="V37" s="15">
        <f>IF($A37="","",IF(L37="","",IFERROR(L37/$H37*100,"")))</f>
        <v/>
      </c>
      <c r="W37" s="15">
        <f>IF($A37="","",IF(M37="","",IFERROR(M37/$H37*100,"")))</f>
        <v/>
      </c>
      <c r="X37" s="15">
        <f>IF($A37="","",IF(N37="","",IFERROR(N37/$H37*100,"")))</f>
        <v/>
      </c>
      <c r="Y37" s="15">
        <f>IF($A37="","",IF(O37="","",IFERROR(O37/$H37*100,"")))</f>
        <v/>
      </c>
    </row>
    <row r="39">
      <c r="A39" s="2" t="inlineStr">
        <is>
          <t>Indexed chart below: each metric as a percentage of its value eight weeks ago, so a signup count and an activation rate can share one axis.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4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30" customWidth="1" min="2" max="2"/>
    <col width="15" customWidth="1" min="3" max="3"/>
    <col width="26" customWidth="1" min="4" max="4"/>
    <col width="22" customWidth="1" min="5" max="5"/>
    <col width="22" customWidth="1" min="6" max="6"/>
  </cols>
  <sheetData>
    <row r="1">
      <c r="A1" s="1" t="inlineStr">
        <is>
          <t>History — every week appended, never overwritten</t>
        </is>
      </c>
    </row>
    <row r="2">
      <c r="A2" s="2" t="inlineStr">
        <is>
          <t>One row per metric per week. This is the only place weekly numbers live; Weekly and Commentary both read from here.</t>
        </is>
      </c>
    </row>
    <row r="4">
      <c r="A4" s="11" t="inlineStr">
        <is>
          <t>Week ending</t>
        </is>
      </c>
      <c r="B4" s="11" t="inlineStr">
        <is>
          <t>Metric</t>
        </is>
      </c>
      <c r="C4" s="11" t="inlineStr">
        <is>
          <t>Value</t>
        </is>
      </c>
      <c r="D4" s="11" t="inlineStr">
        <is>
          <t>Source</t>
        </is>
      </c>
      <c r="E4" s="11" t="inlineStr">
        <is>
          <t>Weeks before the report</t>
        </is>
      </c>
      <c r="F4" s="11" t="inlineStr">
        <is>
          <t>In the 4-week window?</t>
        </is>
      </c>
      <c r="H4" s="3" t="inlineStr">
        <is>
          <t>Rows in History</t>
        </is>
      </c>
      <c r="I4" s="7">
        <f>COUNTA($B$5:$B$404)</f>
        <v/>
      </c>
    </row>
    <row r="5">
      <c r="A5" s="6" t="n">
        <v>46250</v>
      </c>
      <c r="B5" s="12" t="inlineStr">
        <is>
          <t>Signups</t>
        </is>
      </c>
      <c r="C5" s="16" t="n">
        <v>388</v>
      </c>
      <c r="D5" s="12" t="inlineStr">
        <is>
          <t>Product export</t>
        </is>
      </c>
      <c r="E5" s="17">
        <f>IF($A5="","",ROUND((ReportDate-$A5)/7,0))</f>
        <v/>
      </c>
      <c r="F5" s="9">
        <f>IF($A5="","",IF(AND($A5&lt;=ReportDate,$A5&gt;ReportDate-28),"Yes","No"))</f>
        <v/>
      </c>
      <c r="H5" s="18" t="inlineStr">
        <is>
          <t>Earliest week ending</t>
        </is>
      </c>
      <c r="I5" s="19">
        <f>IF(COUNT($A$5:$A$404)=0,"",MIN($A$5:$A$404))</f>
        <v/>
      </c>
    </row>
    <row r="6">
      <c r="A6" s="6" t="n">
        <v>46250</v>
      </c>
      <c r="B6" s="12" t="inlineStr">
        <is>
          <t>Activation %</t>
        </is>
      </c>
      <c r="C6" s="16" t="n">
        <v>36.1</v>
      </c>
      <c r="D6" s="12" t="inlineStr">
        <is>
          <t>Product export</t>
        </is>
      </c>
      <c r="E6" s="17">
        <f>IF($A6="","",ROUND((ReportDate-$A6)/7,0))</f>
        <v/>
      </c>
      <c r="F6" s="9">
        <f>IF($A6="","",IF(AND($A6&lt;=ReportDate,$A6&gt;ReportDate-28),"Yes","No"))</f>
        <v/>
      </c>
      <c r="H6" s="18" t="inlineStr">
        <is>
          <t>Rows dated the report week</t>
        </is>
      </c>
      <c r="I6" s="17">
        <f>COUNTIF($A$5:$A$404,ReportDate)</f>
        <v/>
      </c>
    </row>
    <row r="7">
      <c r="A7" s="6" t="n">
        <v>46250</v>
      </c>
      <c r="B7" s="12" t="inlineStr">
        <is>
          <t>Tickets</t>
        </is>
      </c>
      <c r="C7" s="16" t="n">
        <v>103</v>
      </c>
      <c r="D7" s="12" t="inlineStr">
        <is>
          <t>Product export</t>
        </is>
      </c>
      <c r="E7" s="17">
        <f>IF($A7="","",ROUND((ReportDate-$A7)/7,0))</f>
        <v/>
      </c>
      <c r="F7" s="9">
        <f>IF($A7="","",IF(AND($A7&lt;=ReportDate,$A7&gt;ReportDate-28),"Yes","No"))</f>
        <v/>
      </c>
      <c r="H7" s="18" t="inlineStr">
        <is>
          <t>Latest week ending</t>
        </is>
      </c>
      <c r="I7" s="19">
        <f>IF(COUNT($A$5:$A$404)=0,"",MAX($A$5:$A$404))</f>
        <v/>
      </c>
    </row>
    <row r="8">
      <c r="A8" s="6" t="n">
        <v>46250</v>
      </c>
      <c r="B8" s="12" t="inlineStr">
        <is>
          <t>MRR added</t>
        </is>
      </c>
      <c r="C8" s="16" t="n">
        <v>16800</v>
      </c>
      <c r="D8" s="12" t="inlineStr">
        <is>
          <t>Product export</t>
        </is>
      </c>
      <c r="E8" s="17">
        <f>IF($A8="","",ROUND((ReportDate-$A8)/7,0))</f>
        <v/>
      </c>
      <c r="F8" s="9">
        <f>IF($A8="","",IF(AND($A8&lt;=ReportDate,$A8&gt;ReportDate-28),"Yes","No"))</f>
        <v/>
      </c>
    </row>
    <row r="9">
      <c r="A9" s="6" t="n">
        <v>46257</v>
      </c>
      <c r="B9" s="12" t="inlineStr">
        <is>
          <t>Signups</t>
        </is>
      </c>
      <c r="C9" s="16" t="n">
        <v>387</v>
      </c>
      <c r="D9" s="12" t="inlineStr">
        <is>
          <t>Product export</t>
        </is>
      </c>
      <c r="E9" s="17">
        <f>IF($A9="","",ROUND((ReportDate-$A9)/7,0))</f>
        <v/>
      </c>
      <c r="F9" s="9">
        <f>IF($A9="","",IF(AND($A9&lt;=ReportDate,$A9&gt;ReportDate-28),"Yes","No"))</f>
        <v/>
      </c>
      <c r="H9" s="2" t="inlineStr">
        <is>
          <t>If 'Latest week ending' is newer than the date on Weekly!B3, move B3 forward.</t>
        </is>
      </c>
    </row>
    <row r="10">
      <c r="A10" s="6" t="n">
        <v>46257</v>
      </c>
      <c r="B10" s="12" t="inlineStr">
        <is>
          <t>Activation %</t>
        </is>
      </c>
      <c r="C10" s="16" t="n">
        <v>36.5</v>
      </c>
      <c r="D10" s="12" t="inlineStr">
        <is>
          <t>Product export</t>
        </is>
      </c>
      <c r="E10" s="17">
        <f>IF($A10="","",ROUND((ReportDate-$A10)/7,0))</f>
        <v/>
      </c>
      <c r="F10" s="9">
        <f>IF($A10="","",IF(AND($A10&lt;=ReportDate,$A10&gt;ReportDate-28),"Yes","No"))</f>
        <v/>
      </c>
    </row>
    <row r="11">
      <c r="A11" s="6" t="n">
        <v>46257</v>
      </c>
      <c r="B11" s="12" t="inlineStr">
        <is>
          <t>Tickets</t>
        </is>
      </c>
      <c r="C11" s="16" t="n">
        <v>104</v>
      </c>
      <c r="D11" s="12" t="inlineStr">
        <is>
          <t>Product export</t>
        </is>
      </c>
      <c r="E11" s="17">
        <f>IF($A11="","",ROUND((ReportDate-$A11)/7,0))</f>
        <v/>
      </c>
      <c r="F11" s="9">
        <f>IF($A11="","",IF(AND($A11&lt;=ReportDate,$A11&gt;ReportDate-28),"Yes","No"))</f>
        <v/>
      </c>
    </row>
    <row r="12">
      <c r="A12" s="6" t="n">
        <v>46257</v>
      </c>
      <c r="B12" s="12" t="inlineStr">
        <is>
          <t>MRR added</t>
        </is>
      </c>
      <c r="C12" s="16" t="n">
        <v>16900</v>
      </c>
      <c r="D12" s="12" t="inlineStr">
        <is>
          <t>Product export</t>
        </is>
      </c>
      <c r="E12" s="17">
        <f>IF($A12="","",ROUND((ReportDate-$A12)/7,0))</f>
        <v/>
      </c>
      <c r="F12" s="9">
        <f>IF($A12="","",IF(AND($A12&lt;=ReportDate,$A12&gt;ReportDate-28),"Yes","No"))</f>
        <v/>
      </c>
    </row>
    <row r="13">
      <c r="A13" s="6" t="n">
        <v>46264</v>
      </c>
      <c r="B13" s="12" t="inlineStr">
        <is>
          <t>Signups</t>
        </is>
      </c>
      <c r="C13" s="16" t="n">
        <v>377</v>
      </c>
      <c r="D13" s="12" t="inlineStr">
        <is>
          <t>Product export</t>
        </is>
      </c>
      <c r="E13" s="17">
        <f>IF($A13="","",ROUND((ReportDate-$A13)/7,0))</f>
        <v/>
      </c>
      <c r="F13" s="9">
        <f>IF($A13="","",IF(AND($A13&lt;=ReportDate,$A13&gt;ReportDate-28),"Yes","No"))</f>
        <v/>
      </c>
    </row>
    <row r="14">
      <c r="A14" s="6" t="n">
        <v>46264</v>
      </c>
      <c r="B14" s="12" t="inlineStr">
        <is>
          <t>Activation %</t>
        </is>
      </c>
      <c r="C14" s="16" t="n">
        <v>36.8</v>
      </c>
      <c r="D14" s="12" t="inlineStr">
        <is>
          <t>Product export</t>
        </is>
      </c>
      <c r="E14" s="17">
        <f>IF($A14="","",ROUND((ReportDate-$A14)/7,0))</f>
        <v/>
      </c>
      <c r="F14" s="9">
        <f>IF($A14="","",IF(AND($A14&lt;=ReportDate,$A14&gt;ReportDate-28),"Yes","No"))</f>
        <v/>
      </c>
    </row>
    <row r="15">
      <c r="A15" s="6" t="n">
        <v>46264</v>
      </c>
      <c r="B15" s="12" t="inlineStr">
        <is>
          <t>Tickets</t>
        </is>
      </c>
      <c r="C15" s="16" t="n">
        <v>121</v>
      </c>
      <c r="D15" s="12" t="inlineStr">
        <is>
          <t>Product export</t>
        </is>
      </c>
      <c r="E15" s="17">
        <f>IF($A15="","",ROUND((ReportDate-$A15)/7,0))</f>
        <v/>
      </c>
      <c r="F15" s="9">
        <f>IF($A15="","",IF(AND($A15&lt;=ReportDate,$A15&gt;ReportDate-28),"Yes","No"))</f>
        <v/>
      </c>
    </row>
    <row r="16">
      <c r="A16" s="6" t="n">
        <v>46264</v>
      </c>
      <c r="B16" s="12" t="inlineStr">
        <is>
          <t>MRR added</t>
        </is>
      </c>
      <c r="C16" s="16" t="n">
        <v>16900</v>
      </c>
      <c r="D16" s="12" t="inlineStr">
        <is>
          <t>Product export</t>
        </is>
      </c>
      <c r="E16" s="17">
        <f>IF($A16="","",ROUND((ReportDate-$A16)/7,0))</f>
        <v/>
      </c>
      <c r="F16" s="9">
        <f>IF($A16="","",IF(AND($A16&lt;=ReportDate,$A16&gt;ReportDate-28),"Yes","No"))</f>
        <v/>
      </c>
    </row>
    <row r="17">
      <c r="A17" s="6" t="n">
        <v>46271</v>
      </c>
      <c r="B17" s="12" t="inlineStr">
        <is>
          <t>Signups</t>
        </is>
      </c>
      <c r="C17" s="16" t="n">
        <v>412</v>
      </c>
      <c r="D17" s="12" t="inlineStr">
        <is>
          <t>Product export</t>
        </is>
      </c>
      <c r="E17" s="17">
        <f>IF($A17="","",ROUND((ReportDate-$A17)/7,0))</f>
        <v/>
      </c>
      <c r="F17" s="9">
        <f>IF($A17="","",IF(AND($A17&lt;=ReportDate,$A17&gt;ReportDate-28),"Yes","No"))</f>
        <v/>
      </c>
    </row>
    <row r="18">
      <c r="A18" s="6" t="n">
        <v>46271</v>
      </c>
      <c r="B18" s="12" t="inlineStr">
        <is>
          <t>Activation %</t>
        </is>
      </c>
      <c r="C18" s="16" t="n">
        <v>34.2</v>
      </c>
      <c r="D18" s="12" t="inlineStr">
        <is>
          <t>Product export</t>
        </is>
      </c>
      <c r="E18" s="17">
        <f>IF($A18="","",ROUND((ReportDate-$A18)/7,0))</f>
        <v/>
      </c>
      <c r="F18" s="9">
        <f>IF($A18="","",IF(AND($A18&lt;=ReportDate,$A18&gt;ReportDate-28),"Yes","No"))</f>
        <v/>
      </c>
    </row>
    <row r="19">
      <c r="A19" s="6" t="n">
        <v>46271</v>
      </c>
      <c r="B19" s="12" t="inlineStr">
        <is>
          <t>Tickets</t>
        </is>
      </c>
      <c r="C19" s="16" t="n">
        <v>88</v>
      </c>
      <c r="D19" s="12" t="inlineStr">
        <is>
          <t>Product export</t>
        </is>
      </c>
      <c r="E19" s="17">
        <f>IF($A19="","",ROUND((ReportDate-$A19)/7,0))</f>
        <v/>
      </c>
      <c r="F19" s="9">
        <f>IF($A19="","",IF(AND($A19&lt;=ReportDate,$A19&gt;ReportDate-28),"Yes","No"))</f>
        <v/>
      </c>
    </row>
    <row r="20">
      <c r="A20" s="6" t="n">
        <v>46271</v>
      </c>
      <c r="B20" s="12" t="inlineStr">
        <is>
          <t>MRR added</t>
        </is>
      </c>
      <c r="C20" s="16" t="n">
        <v>18400</v>
      </c>
      <c r="D20" s="12" t="inlineStr">
        <is>
          <t>Product export</t>
        </is>
      </c>
      <c r="E20" s="17">
        <f>IF($A20="","",ROUND((ReportDate-$A20)/7,0))</f>
        <v/>
      </c>
      <c r="F20" s="9">
        <f>IF($A20="","",IF(AND($A20&lt;=ReportDate,$A20&gt;ReportDate-28),"Yes","No"))</f>
        <v/>
      </c>
    </row>
    <row r="21">
      <c r="A21" s="6" t="n"/>
      <c r="B21" s="12" t="n"/>
      <c r="C21" s="16" t="n"/>
      <c r="D21" s="12" t="n"/>
      <c r="E21" s="17">
        <f>IF($A21="","",ROUND((ReportDate-$A21)/7,0))</f>
        <v/>
      </c>
      <c r="F21" s="9">
        <f>IF($A21="","",IF(AND($A21&lt;=ReportDate,$A21&gt;ReportDate-28),"Yes","No"))</f>
        <v/>
      </c>
    </row>
    <row r="22">
      <c r="A22" s="6" t="n"/>
      <c r="B22" s="12" t="n"/>
      <c r="C22" s="16" t="n"/>
      <c r="D22" s="12" t="n"/>
      <c r="E22" s="17">
        <f>IF($A22="","",ROUND((ReportDate-$A22)/7,0))</f>
        <v/>
      </c>
      <c r="F22" s="9">
        <f>IF($A22="","",IF(AND($A22&lt;=ReportDate,$A22&gt;ReportDate-28),"Yes","No"))</f>
        <v/>
      </c>
    </row>
    <row r="23">
      <c r="A23" s="6" t="n"/>
      <c r="B23" s="12" t="n"/>
      <c r="C23" s="16" t="n"/>
      <c r="D23" s="12" t="n"/>
      <c r="E23" s="17">
        <f>IF($A23="","",ROUND((ReportDate-$A23)/7,0))</f>
        <v/>
      </c>
      <c r="F23" s="9">
        <f>IF($A23="","",IF(AND($A23&lt;=ReportDate,$A23&gt;ReportDate-28),"Yes","No"))</f>
        <v/>
      </c>
    </row>
    <row r="24">
      <c r="A24" s="6" t="n"/>
      <c r="B24" s="12" t="n"/>
      <c r="C24" s="16" t="n"/>
      <c r="D24" s="12" t="n"/>
      <c r="E24" s="17">
        <f>IF($A24="","",ROUND((ReportDate-$A24)/7,0))</f>
        <v/>
      </c>
      <c r="F24" s="9">
        <f>IF($A24="","",IF(AND($A24&lt;=ReportDate,$A24&gt;ReportDate-28),"Yes","No"))</f>
        <v/>
      </c>
    </row>
    <row r="25">
      <c r="A25" s="6" t="n"/>
      <c r="B25" s="12" t="n"/>
      <c r="C25" s="16" t="n"/>
      <c r="D25" s="12" t="n"/>
      <c r="E25" s="17">
        <f>IF($A25="","",ROUND((ReportDate-$A25)/7,0))</f>
        <v/>
      </c>
      <c r="F25" s="9">
        <f>IF($A25="","",IF(AND($A25&lt;=ReportDate,$A25&gt;ReportDate-28),"Yes","No"))</f>
        <v/>
      </c>
    </row>
    <row r="26">
      <c r="A26" s="6" t="n"/>
      <c r="B26" s="12" t="n"/>
      <c r="C26" s="16" t="n"/>
      <c r="D26" s="12" t="n"/>
      <c r="E26" s="17">
        <f>IF($A26="","",ROUND((ReportDate-$A26)/7,0))</f>
        <v/>
      </c>
      <c r="F26" s="9">
        <f>IF($A26="","",IF(AND($A26&lt;=ReportDate,$A26&gt;ReportDate-28),"Yes","No"))</f>
        <v/>
      </c>
    </row>
    <row r="27">
      <c r="A27" s="6" t="n"/>
      <c r="B27" s="12" t="n"/>
      <c r="C27" s="16" t="n"/>
      <c r="D27" s="12" t="n"/>
      <c r="E27" s="17">
        <f>IF($A27="","",ROUND((ReportDate-$A27)/7,0))</f>
        <v/>
      </c>
      <c r="F27" s="9">
        <f>IF($A27="","",IF(AND($A27&lt;=ReportDate,$A27&gt;ReportDate-28),"Yes","No"))</f>
        <v/>
      </c>
    </row>
    <row r="28">
      <c r="A28" s="6" t="n"/>
      <c r="B28" s="12" t="n"/>
      <c r="C28" s="16" t="n"/>
      <c r="D28" s="12" t="n"/>
      <c r="E28" s="17">
        <f>IF($A28="","",ROUND((ReportDate-$A28)/7,0))</f>
        <v/>
      </c>
      <c r="F28" s="9">
        <f>IF($A28="","",IF(AND($A28&lt;=ReportDate,$A28&gt;ReportDate-28),"Yes","No"))</f>
        <v/>
      </c>
    </row>
    <row r="29">
      <c r="A29" s="6" t="n"/>
      <c r="B29" s="12" t="n"/>
      <c r="C29" s="16" t="n"/>
      <c r="D29" s="12" t="n"/>
      <c r="E29" s="17">
        <f>IF($A29="","",ROUND((ReportDate-$A29)/7,0))</f>
        <v/>
      </c>
      <c r="F29" s="9">
        <f>IF($A29="","",IF(AND($A29&lt;=ReportDate,$A29&gt;ReportDate-28),"Yes","No"))</f>
        <v/>
      </c>
    </row>
    <row r="30">
      <c r="A30" s="6" t="n"/>
      <c r="B30" s="12" t="n"/>
      <c r="C30" s="16" t="n"/>
      <c r="D30" s="12" t="n"/>
      <c r="E30" s="17">
        <f>IF($A30="","",ROUND((ReportDate-$A30)/7,0))</f>
        <v/>
      </c>
      <c r="F30" s="9">
        <f>IF($A30="","",IF(AND($A30&lt;=ReportDate,$A30&gt;ReportDate-28),"Yes","No"))</f>
        <v/>
      </c>
    </row>
    <row r="31">
      <c r="A31" s="6" t="n"/>
      <c r="B31" s="12" t="n"/>
      <c r="C31" s="16" t="n"/>
      <c r="D31" s="12" t="n"/>
      <c r="E31" s="17">
        <f>IF($A31="","",ROUND((ReportDate-$A31)/7,0))</f>
        <v/>
      </c>
      <c r="F31" s="9">
        <f>IF($A31="","",IF(AND($A31&lt;=ReportDate,$A31&gt;ReportDate-28),"Yes","No"))</f>
        <v/>
      </c>
    </row>
    <row r="32">
      <c r="A32" s="6" t="n"/>
      <c r="B32" s="12" t="n"/>
      <c r="C32" s="16" t="n"/>
      <c r="D32" s="12" t="n"/>
      <c r="E32" s="17">
        <f>IF($A32="","",ROUND((ReportDate-$A32)/7,0))</f>
        <v/>
      </c>
      <c r="F32" s="9">
        <f>IF($A32="","",IF(AND($A32&lt;=ReportDate,$A32&gt;ReportDate-28),"Yes","No"))</f>
        <v/>
      </c>
    </row>
    <row r="33">
      <c r="A33" s="6" t="n"/>
      <c r="B33" s="12" t="n"/>
      <c r="C33" s="16" t="n"/>
      <c r="D33" s="12" t="n"/>
      <c r="E33" s="17">
        <f>IF($A33="","",ROUND((ReportDate-$A33)/7,0))</f>
        <v/>
      </c>
      <c r="F33" s="9">
        <f>IF($A33="","",IF(AND($A33&lt;=ReportDate,$A33&gt;ReportDate-28),"Yes","No"))</f>
        <v/>
      </c>
    </row>
    <row r="34">
      <c r="A34" s="6" t="n"/>
      <c r="B34" s="12" t="n"/>
      <c r="C34" s="16" t="n"/>
      <c r="D34" s="12" t="n"/>
      <c r="E34" s="17">
        <f>IF($A34="","",ROUND((ReportDate-$A34)/7,0))</f>
        <v/>
      </c>
      <c r="F34" s="9">
        <f>IF($A34="","",IF(AND($A34&lt;=ReportDate,$A34&gt;ReportDate-28),"Yes","No"))</f>
        <v/>
      </c>
    </row>
    <row r="35">
      <c r="A35" s="6" t="n"/>
      <c r="B35" s="12" t="n"/>
      <c r="C35" s="16" t="n"/>
      <c r="D35" s="12" t="n"/>
      <c r="E35" s="17">
        <f>IF($A35="","",ROUND((ReportDate-$A35)/7,0))</f>
        <v/>
      </c>
      <c r="F35" s="9">
        <f>IF($A35="","",IF(AND($A35&lt;=ReportDate,$A35&gt;ReportDate-28),"Yes","No"))</f>
        <v/>
      </c>
    </row>
    <row r="36">
      <c r="A36" s="6" t="n"/>
      <c r="B36" s="12" t="n"/>
      <c r="C36" s="16" t="n"/>
      <c r="D36" s="12" t="n"/>
      <c r="E36" s="17">
        <f>IF($A36="","",ROUND((ReportDate-$A36)/7,0))</f>
        <v/>
      </c>
      <c r="F36" s="9">
        <f>IF($A36="","",IF(AND($A36&lt;=ReportDate,$A36&gt;ReportDate-28),"Yes","No"))</f>
        <v/>
      </c>
    </row>
    <row r="37">
      <c r="A37" s="6" t="n"/>
      <c r="B37" s="12" t="n"/>
      <c r="C37" s="16" t="n"/>
      <c r="D37" s="12" t="n"/>
      <c r="E37" s="17">
        <f>IF($A37="","",ROUND((ReportDate-$A37)/7,0))</f>
        <v/>
      </c>
      <c r="F37" s="9">
        <f>IF($A37="","",IF(AND($A37&lt;=ReportDate,$A37&gt;ReportDate-28),"Yes","No"))</f>
        <v/>
      </c>
    </row>
    <row r="38">
      <c r="A38" s="6" t="n"/>
      <c r="B38" s="12" t="n"/>
      <c r="C38" s="16" t="n"/>
      <c r="D38" s="12" t="n"/>
      <c r="E38" s="17">
        <f>IF($A38="","",ROUND((ReportDate-$A38)/7,0))</f>
        <v/>
      </c>
      <c r="F38" s="9">
        <f>IF($A38="","",IF(AND($A38&lt;=ReportDate,$A38&gt;ReportDate-28),"Yes","No"))</f>
        <v/>
      </c>
    </row>
    <row r="39">
      <c r="A39" s="6" t="n"/>
      <c r="B39" s="12" t="n"/>
      <c r="C39" s="16" t="n"/>
      <c r="D39" s="12" t="n"/>
      <c r="E39" s="17">
        <f>IF($A39="","",ROUND((ReportDate-$A39)/7,0))</f>
        <v/>
      </c>
      <c r="F39" s="9">
        <f>IF($A39="","",IF(AND($A39&lt;=ReportDate,$A39&gt;ReportDate-28),"Yes","No"))</f>
        <v/>
      </c>
    </row>
    <row r="40">
      <c r="A40" s="6" t="n"/>
      <c r="B40" s="12" t="n"/>
      <c r="C40" s="16" t="n"/>
      <c r="D40" s="12" t="n"/>
      <c r="E40" s="17">
        <f>IF($A40="","",ROUND((ReportDate-$A40)/7,0))</f>
        <v/>
      </c>
      <c r="F40" s="9">
        <f>IF($A40="","",IF(AND($A40&lt;=ReportDate,$A40&gt;ReportDate-28),"Yes","No"))</f>
        <v/>
      </c>
    </row>
    <row r="41">
      <c r="A41" s="6" t="n"/>
      <c r="B41" s="12" t="n"/>
      <c r="C41" s="16" t="n"/>
      <c r="D41" s="12" t="n"/>
      <c r="E41" s="17">
        <f>IF($A41="","",ROUND((ReportDate-$A41)/7,0))</f>
        <v/>
      </c>
      <c r="F41" s="9">
        <f>IF($A41="","",IF(AND($A41&lt;=ReportDate,$A41&gt;ReportDate-28),"Yes","No"))</f>
        <v/>
      </c>
    </row>
    <row r="42">
      <c r="A42" s="6" t="n"/>
      <c r="B42" s="12" t="n"/>
      <c r="C42" s="16" t="n"/>
      <c r="D42" s="12" t="n"/>
      <c r="E42" s="17">
        <f>IF($A42="","",ROUND((ReportDate-$A42)/7,0))</f>
        <v/>
      </c>
      <c r="F42" s="9">
        <f>IF($A42="","",IF(AND($A42&lt;=ReportDate,$A42&gt;ReportDate-28),"Yes","No"))</f>
        <v/>
      </c>
    </row>
    <row r="43">
      <c r="A43" s="6" t="n"/>
      <c r="B43" s="12" t="n"/>
      <c r="C43" s="16" t="n"/>
      <c r="D43" s="12" t="n"/>
      <c r="E43" s="17">
        <f>IF($A43="","",ROUND((ReportDate-$A43)/7,0))</f>
        <v/>
      </c>
      <c r="F43" s="9">
        <f>IF($A43="","",IF(AND($A43&lt;=ReportDate,$A43&gt;ReportDate-28),"Yes","No"))</f>
        <v/>
      </c>
    </row>
    <row r="44">
      <c r="A44" s="6" t="n"/>
      <c r="B44" s="12" t="n"/>
      <c r="C44" s="16" t="n"/>
      <c r="D44" s="12" t="n"/>
      <c r="E44" s="17">
        <f>IF($A44="","",ROUND((ReportDate-$A44)/7,0))</f>
        <v/>
      </c>
      <c r="F44" s="9">
        <f>IF($A44="","",IF(AND($A44&lt;=ReportDate,$A44&gt;ReportDate-28),"Yes","No"))</f>
        <v/>
      </c>
    </row>
    <row r="45">
      <c r="A45" s="6" t="n"/>
      <c r="B45" s="12" t="n"/>
      <c r="C45" s="16" t="n"/>
      <c r="D45" s="12" t="n"/>
      <c r="E45" s="17">
        <f>IF($A45="","",ROUND((ReportDate-$A45)/7,0))</f>
        <v/>
      </c>
      <c r="F45" s="9">
        <f>IF($A45="","",IF(AND($A45&lt;=ReportDate,$A45&gt;ReportDate-28),"Yes","No"))</f>
        <v/>
      </c>
    </row>
    <row r="46">
      <c r="A46" s="6" t="n"/>
      <c r="B46" s="12" t="n"/>
      <c r="C46" s="16" t="n"/>
      <c r="D46" s="12" t="n"/>
      <c r="E46" s="17">
        <f>IF($A46="","",ROUND((ReportDate-$A46)/7,0))</f>
        <v/>
      </c>
      <c r="F46" s="9">
        <f>IF($A46="","",IF(AND($A46&lt;=ReportDate,$A46&gt;ReportDate-28),"Yes","No"))</f>
        <v/>
      </c>
    </row>
    <row r="47">
      <c r="A47" s="6" t="n"/>
      <c r="B47" s="12" t="n"/>
      <c r="C47" s="16" t="n"/>
      <c r="D47" s="12" t="n"/>
      <c r="E47" s="17">
        <f>IF($A47="","",ROUND((ReportDate-$A47)/7,0))</f>
        <v/>
      </c>
      <c r="F47" s="9">
        <f>IF($A47="","",IF(AND($A47&lt;=ReportDate,$A47&gt;ReportDate-28),"Yes","No"))</f>
        <v/>
      </c>
    </row>
    <row r="48">
      <c r="A48" s="6" t="n"/>
      <c r="B48" s="12" t="n"/>
      <c r="C48" s="16" t="n"/>
      <c r="D48" s="12" t="n"/>
      <c r="E48" s="17">
        <f>IF($A48="","",ROUND((ReportDate-$A48)/7,0))</f>
        <v/>
      </c>
      <c r="F48" s="9">
        <f>IF($A48="","",IF(AND($A48&lt;=ReportDate,$A48&gt;ReportDate-28),"Yes","No"))</f>
        <v/>
      </c>
    </row>
    <row r="49">
      <c r="A49" s="6" t="n"/>
      <c r="B49" s="12" t="n"/>
      <c r="C49" s="16" t="n"/>
      <c r="D49" s="12" t="n"/>
      <c r="E49" s="17">
        <f>IF($A49="","",ROUND((ReportDate-$A49)/7,0))</f>
        <v/>
      </c>
      <c r="F49" s="9">
        <f>IF($A49="","",IF(AND($A49&lt;=ReportDate,$A49&gt;ReportDate-28),"Yes","No"))</f>
        <v/>
      </c>
    </row>
    <row r="50">
      <c r="A50" s="6" t="n"/>
      <c r="B50" s="12" t="n"/>
      <c r="C50" s="16" t="n"/>
      <c r="D50" s="12" t="n"/>
      <c r="E50" s="17">
        <f>IF($A50="","",ROUND((ReportDate-$A50)/7,0))</f>
        <v/>
      </c>
      <c r="F50" s="9">
        <f>IF($A50="","",IF(AND($A50&lt;=ReportDate,$A50&gt;ReportDate-28),"Yes","No"))</f>
        <v/>
      </c>
    </row>
    <row r="51">
      <c r="A51" s="6" t="n"/>
      <c r="B51" s="12" t="n"/>
      <c r="C51" s="16" t="n"/>
      <c r="D51" s="12" t="n"/>
      <c r="E51" s="17">
        <f>IF($A51="","",ROUND((ReportDate-$A51)/7,0))</f>
        <v/>
      </c>
      <c r="F51" s="9">
        <f>IF($A51="","",IF(AND($A51&lt;=ReportDate,$A51&gt;ReportDate-28),"Yes","No"))</f>
        <v/>
      </c>
    </row>
    <row r="52">
      <c r="A52" s="6" t="n"/>
      <c r="B52" s="12" t="n"/>
      <c r="C52" s="16" t="n"/>
      <c r="D52" s="12" t="n"/>
      <c r="E52" s="17">
        <f>IF($A52="","",ROUND((ReportDate-$A52)/7,0))</f>
        <v/>
      </c>
      <c r="F52" s="9">
        <f>IF($A52="","",IF(AND($A52&lt;=ReportDate,$A52&gt;ReportDate-28),"Yes","No"))</f>
        <v/>
      </c>
    </row>
    <row r="53">
      <c r="A53" s="6" t="n"/>
      <c r="B53" s="12" t="n"/>
      <c r="C53" s="16" t="n"/>
      <c r="D53" s="12" t="n"/>
      <c r="E53" s="17">
        <f>IF($A53="","",ROUND((ReportDate-$A53)/7,0))</f>
        <v/>
      </c>
      <c r="F53" s="9">
        <f>IF($A53="","",IF(AND($A53&lt;=ReportDate,$A53&gt;ReportDate-28),"Yes","No"))</f>
        <v/>
      </c>
    </row>
    <row r="54">
      <c r="A54" s="6" t="n"/>
      <c r="B54" s="12" t="n"/>
      <c r="C54" s="16" t="n"/>
      <c r="D54" s="12" t="n"/>
      <c r="E54" s="17">
        <f>IF($A54="","",ROUND((ReportDate-$A54)/7,0))</f>
        <v/>
      </c>
      <c r="F54" s="9">
        <f>IF($A54="","",IF(AND($A54&lt;=ReportDate,$A54&gt;ReportDate-28),"Yes","No"))</f>
        <v/>
      </c>
    </row>
    <row r="55">
      <c r="A55" s="6" t="n"/>
      <c r="B55" s="12" t="n"/>
      <c r="C55" s="16" t="n"/>
      <c r="D55" s="12" t="n"/>
      <c r="E55" s="17">
        <f>IF($A55="","",ROUND((ReportDate-$A55)/7,0))</f>
        <v/>
      </c>
      <c r="F55" s="9">
        <f>IF($A55="","",IF(AND($A55&lt;=ReportDate,$A55&gt;ReportDate-28),"Yes","No"))</f>
        <v/>
      </c>
    </row>
    <row r="56">
      <c r="A56" s="6" t="n"/>
      <c r="B56" s="12" t="n"/>
      <c r="C56" s="16" t="n"/>
      <c r="D56" s="12" t="n"/>
      <c r="E56" s="17">
        <f>IF($A56="","",ROUND((ReportDate-$A56)/7,0))</f>
        <v/>
      </c>
      <c r="F56" s="9">
        <f>IF($A56="","",IF(AND($A56&lt;=ReportDate,$A56&gt;ReportDate-28),"Yes","No"))</f>
        <v/>
      </c>
    </row>
    <row r="57">
      <c r="A57" s="6" t="n"/>
      <c r="B57" s="12" t="n"/>
      <c r="C57" s="16" t="n"/>
      <c r="D57" s="12" t="n"/>
      <c r="E57" s="17">
        <f>IF($A57="","",ROUND((ReportDate-$A57)/7,0))</f>
        <v/>
      </c>
      <c r="F57" s="9">
        <f>IF($A57="","",IF(AND($A57&lt;=ReportDate,$A57&gt;ReportDate-28),"Yes","No"))</f>
        <v/>
      </c>
    </row>
    <row r="58">
      <c r="A58" s="6" t="n"/>
      <c r="B58" s="12" t="n"/>
      <c r="C58" s="16" t="n"/>
      <c r="D58" s="12" t="n"/>
      <c r="E58" s="17">
        <f>IF($A58="","",ROUND((ReportDate-$A58)/7,0))</f>
        <v/>
      </c>
      <c r="F58" s="9">
        <f>IF($A58="","",IF(AND($A58&lt;=ReportDate,$A58&gt;ReportDate-28),"Yes","No"))</f>
        <v/>
      </c>
    </row>
    <row r="59">
      <c r="A59" s="6" t="n"/>
      <c r="B59" s="12" t="n"/>
      <c r="C59" s="16" t="n"/>
      <c r="D59" s="12" t="n"/>
      <c r="E59" s="17">
        <f>IF($A59="","",ROUND((ReportDate-$A59)/7,0))</f>
        <v/>
      </c>
      <c r="F59" s="9">
        <f>IF($A59="","",IF(AND($A59&lt;=ReportDate,$A59&gt;ReportDate-28),"Yes","No"))</f>
        <v/>
      </c>
    </row>
    <row r="60">
      <c r="A60" s="6" t="n"/>
      <c r="B60" s="12" t="n"/>
      <c r="C60" s="16" t="n"/>
      <c r="D60" s="12" t="n"/>
      <c r="E60" s="17">
        <f>IF($A60="","",ROUND((ReportDate-$A60)/7,0))</f>
        <v/>
      </c>
      <c r="F60" s="9">
        <f>IF($A60="","",IF(AND($A60&lt;=ReportDate,$A60&gt;ReportDate-28),"Yes","No"))</f>
        <v/>
      </c>
    </row>
    <row r="61">
      <c r="A61" s="6" t="n"/>
      <c r="B61" s="12" t="n"/>
      <c r="C61" s="16" t="n"/>
      <c r="D61" s="12" t="n"/>
      <c r="E61" s="17">
        <f>IF($A61="","",ROUND((ReportDate-$A61)/7,0))</f>
        <v/>
      </c>
      <c r="F61" s="9">
        <f>IF($A61="","",IF(AND($A61&lt;=ReportDate,$A61&gt;ReportDate-28),"Yes","No"))</f>
        <v/>
      </c>
    </row>
    <row r="62">
      <c r="A62" s="6" t="n"/>
      <c r="B62" s="12" t="n"/>
      <c r="C62" s="16" t="n"/>
      <c r="D62" s="12" t="n"/>
      <c r="E62" s="17">
        <f>IF($A62="","",ROUND((ReportDate-$A62)/7,0))</f>
        <v/>
      </c>
      <c r="F62" s="9">
        <f>IF($A62="","",IF(AND($A62&lt;=ReportDate,$A62&gt;ReportDate-28),"Yes","No"))</f>
        <v/>
      </c>
    </row>
    <row r="63">
      <c r="A63" s="6" t="n"/>
      <c r="B63" s="12" t="n"/>
      <c r="C63" s="16" t="n"/>
      <c r="D63" s="12" t="n"/>
      <c r="E63" s="17">
        <f>IF($A63="","",ROUND((ReportDate-$A63)/7,0))</f>
        <v/>
      </c>
      <c r="F63" s="9">
        <f>IF($A63="","",IF(AND($A63&lt;=ReportDate,$A63&gt;ReportDate-28),"Yes","No"))</f>
        <v/>
      </c>
    </row>
    <row r="64">
      <c r="A64" s="6" t="n"/>
      <c r="B64" s="12" t="n"/>
      <c r="C64" s="16" t="n"/>
      <c r="D64" s="12" t="n"/>
      <c r="E64" s="17">
        <f>IF($A64="","",ROUND((ReportDate-$A64)/7,0))</f>
        <v/>
      </c>
      <c r="F64" s="9">
        <f>IF($A64="","",IF(AND($A64&lt;=ReportDate,$A64&gt;ReportDate-28),"Yes","No"))</f>
        <v/>
      </c>
    </row>
    <row r="65">
      <c r="A65" s="6" t="n"/>
      <c r="B65" s="12" t="n"/>
      <c r="C65" s="16" t="n"/>
      <c r="D65" s="12" t="n"/>
      <c r="E65" s="17">
        <f>IF($A65="","",ROUND((ReportDate-$A65)/7,0))</f>
        <v/>
      </c>
      <c r="F65" s="9">
        <f>IF($A65="","",IF(AND($A65&lt;=ReportDate,$A65&gt;ReportDate-28),"Yes","No"))</f>
        <v/>
      </c>
    </row>
    <row r="66">
      <c r="A66" s="6" t="n"/>
      <c r="B66" s="12" t="n"/>
      <c r="C66" s="16" t="n"/>
      <c r="D66" s="12" t="n"/>
      <c r="E66" s="17">
        <f>IF($A66="","",ROUND((ReportDate-$A66)/7,0))</f>
        <v/>
      </c>
      <c r="F66" s="9">
        <f>IF($A66="","",IF(AND($A66&lt;=ReportDate,$A66&gt;ReportDate-28),"Yes","No"))</f>
        <v/>
      </c>
    </row>
    <row r="67">
      <c r="A67" s="6" t="n"/>
      <c r="B67" s="12" t="n"/>
      <c r="C67" s="16" t="n"/>
      <c r="D67" s="12" t="n"/>
      <c r="E67" s="17">
        <f>IF($A67="","",ROUND((ReportDate-$A67)/7,0))</f>
        <v/>
      </c>
      <c r="F67" s="9">
        <f>IF($A67="","",IF(AND($A67&lt;=ReportDate,$A67&gt;ReportDate-28),"Yes","No"))</f>
        <v/>
      </c>
    </row>
    <row r="68">
      <c r="A68" s="6" t="n"/>
      <c r="B68" s="12" t="n"/>
      <c r="C68" s="16" t="n"/>
      <c r="D68" s="12" t="n"/>
      <c r="E68" s="17">
        <f>IF($A68="","",ROUND((ReportDate-$A68)/7,0))</f>
        <v/>
      </c>
      <c r="F68" s="9">
        <f>IF($A68="","",IF(AND($A68&lt;=ReportDate,$A68&gt;ReportDate-28),"Yes","No"))</f>
        <v/>
      </c>
    </row>
    <row r="69">
      <c r="A69" s="6" t="n"/>
      <c r="B69" s="12" t="n"/>
      <c r="C69" s="16" t="n"/>
      <c r="D69" s="12" t="n"/>
      <c r="E69" s="17">
        <f>IF($A69="","",ROUND((ReportDate-$A69)/7,0))</f>
        <v/>
      </c>
      <c r="F69" s="9">
        <f>IF($A69="","",IF(AND($A69&lt;=ReportDate,$A69&gt;ReportDate-28),"Yes","No"))</f>
        <v/>
      </c>
    </row>
    <row r="70">
      <c r="A70" s="6" t="n"/>
      <c r="B70" s="12" t="n"/>
      <c r="C70" s="16" t="n"/>
      <c r="D70" s="12" t="n"/>
      <c r="E70" s="17">
        <f>IF($A70="","",ROUND((ReportDate-$A70)/7,0))</f>
        <v/>
      </c>
      <c r="F70" s="9">
        <f>IF($A70="","",IF(AND($A70&lt;=ReportDate,$A70&gt;ReportDate-28),"Yes","No"))</f>
        <v/>
      </c>
    </row>
    <row r="71">
      <c r="A71" s="6" t="n"/>
      <c r="B71" s="12" t="n"/>
      <c r="C71" s="16" t="n"/>
      <c r="D71" s="12" t="n"/>
      <c r="E71" s="17">
        <f>IF($A71="","",ROUND((ReportDate-$A71)/7,0))</f>
        <v/>
      </c>
      <c r="F71" s="9">
        <f>IF($A71="","",IF(AND($A71&lt;=ReportDate,$A71&gt;ReportDate-28),"Yes","No"))</f>
        <v/>
      </c>
    </row>
    <row r="72">
      <c r="A72" s="6" t="n"/>
      <c r="B72" s="12" t="n"/>
      <c r="C72" s="16" t="n"/>
      <c r="D72" s="12" t="n"/>
      <c r="E72" s="17">
        <f>IF($A72="","",ROUND((ReportDate-$A72)/7,0))</f>
        <v/>
      </c>
      <c r="F72" s="9">
        <f>IF($A72="","",IF(AND($A72&lt;=ReportDate,$A72&gt;ReportDate-28),"Yes","No"))</f>
        <v/>
      </c>
    </row>
    <row r="73">
      <c r="A73" s="6" t="n"/>
      <c r="B73" s="12" t="n"/>
      <c r="C73" s="16" t="n"/>
      <c r="D73" s="12" t="n"/>
      <c r="E73" s="17">
        <f>IF($A73="","",ROUND((ReportDate-$A73)/7,0))</f>
        <v/>
      </c>
      <c r="F73" s="9">
        <f>IF($A73="","",IF(AND($A73&lt;=ReportDate,$A73&gt;ReportDate-28),"Yes","No"))</f>
        <v/>
      </c>
    </row>
    <row r="74">
      <c r="A74" s="6" t="n"/>
      <c r="B74" s="12" t="n"/>
      <c r="C74" s="16" t="n"/>
      <c r="D74" s="12" t="n"/>
      <c r="E74" s="17">
        <f>IF($A74="","",ROUND((ReportDate-$A74)/7,0))</f>
        <v/>
      </c>
      <c r="F74" s="9">
        <f>IF($A74="","",IF(AND($A74&lt;=ReportDate,$A74&gt;ReportDate-28),"Yes","No"))</f>
        <v/>
      </c>
    </row>
    <row r="75">
      <c r="A75" s="6" t="n"/>
      <c r="B75" s="12" t="n"/>
      <c r="C75" s="16" t="n"/>
      <c r="D75" s="12" t="n"/>
      <c r="E75" s="17">
        <f>IF($A75="","",ROUND((ReportDate-$A75)/7,0))</f>
        <v/>
      </c>
      <c r="F75" s="9">
        <f>IF($A75="","",IF(AND($A75&lt;=ReportDate,$A75&gt;ReportDate-28),"Yes","No"))</f>
        <v/>
      </c>
    </row>
    <row r="76">
      <c r="A76" s="6" t="n"/>
      <c r="B76" s="12" t="n"/>
      <c r="C76" s="16" t="n"/>
      <c r="D76" s="12" t="n"/>
      <c r="E76" s="17">
        <f>IF($A76="","",ROUND((ReportDate-$A76)/7,0))</f>
        <v/>
      </c>
      <c r="F76" s="9">
        <f>IF($A76="","",IF(AND($A76&lt;=ReportDate,$A76&gt;ReportDate-28),"Yes","No"))</f>
        <v/>
      </c>
    </row>
    <row r="77">
      <c r="A77" s="6" t="n"/>
      <c r="B77" s="12" t="n"/>
      <c r="C77" s="16" t="n"/>
      <c r="D77" s="12" t="n"/>
      <c r="E77" s="17">
        <f>IF($A77="","",ROUND((ReportDate-$A77)/7,0))</f>
        <v/>
      </c>
      <c r="F77" s="9">
        <f>IF($A77="","",IF(AND($A77&lt;=ReportDate,$A77&gt;ReportDate-28),"Yes","No"))</f>
        <v/>
      </c>
    </row>
    <row r="78">
      <c r="A78" s="6" t="n"/>
      <c r="B78" s="12" t="n"/>
      <c r="C78" s="16" t="n"/>
      <c r="D78" s="12" t="n"/>
      <c r="E78" s="17">
        <f>IF($A78="","",ROUND((ReportDate-$A78)/7,0))</f>
        <v/>
      </c>
      <c r="F78" s="9">
        <f>IF($A78="","",IF(AND($A78&lt;=ReportDate,$A78&gt;ReportDate-28),"Yes","No"))</f>
        <v/>
      </c>
    </row>
    <row r="79">
      <c r="A79" s="6" t="n"/>
      <c r="B79" s="12" t="n"/>
      <c r="C79" s="16" t="n"/>
      <c r="D79" s="12" t="n"/>
      <c r="E79" s="17">
        <f>IF($A79="","",ROUND((ReportDate-$A79)/7,0))</f>
        <v/>
      </c>
      <c r="F79" s="9">
        <f>IF($A79="","",IF(AND($A79&lt;=ReportDate,$A79&gt;ReportDate-28),"Yes","No"))</f>
        <v/>
      </c>
    </row>
    <row r="80">
      <c r="A80" s="6" t="n"/>
      <c r="B80" s="12" t="n"/>
      <c r="C80" s="16" t="n"/>
      <c r="D80" s="12" t="n"/>
      <c r="E80" s="17">
        <f>IF($A80="","",ROUND((ReportDate-$A80)/7,0))</f>
        <v/>
      </c>
      <c r="F80" s="9">
        <f>IF($A80="","",IF(AND($A80&lt;=ReportDate,$A80&gt;ReportDate-28),"Yes","No"))</f>
        <v/>
      </c>
    </row>
    <row r="81">
      <c r="A81" s="6" t="n"/>
      <c r="B81" s="12" t="n"/>
      <c r="C81" s="16" t="n"/>
      <c r="D81" s="12" t="n"/>
      <c r="E81" s="17">
        <f>IF($A81="","",ROUND((ReportDate-$A81)/7,0))</f>
        <v/>
      </c>
      <c r="F81" s="9">
        <f>IF($A81="","",IF(AND($A81&lt;=ReportDate,$A81&gt;ReportDate-28),"Yes","No"))</f>
        <v/>
      </c>
    </row>
    <row r="82">
      <c r="A82" s="6" t="n"/>
      <c r="B82" s="12" t="n"/>
      <c r="C82" s="16" t="n"/>
      <c r="D82" s="12" t="n"/>
      <c r="E82" s="17">
        <f>IF($A82="","",ROUND((ReportDate-$A82)/7,0))</f>
        <v/>
      </c>
      <c r="F82" s="9">
        <f>IF($A82="","",IF(AND($A82&lt;=ReportDate,$A82&gt;ReportDate-28),"Yes","No"))</f>
        <v/>
      </c>
    </row>
    <row r="83">
      <c r="A83" s="6" t="n"/>
      <c r="B83" s="12" t="n"/>
      <c r="C83" s="16" t="n"/>
      <c r="D83" s="12" t="n"/>
      <c r="E83" s="17">
        <f>IF($A83="","",ROUND((ReportDate-$A83)/7,0))</f>
        <v/>
      </c>
      <c r="F83" s="9">
        <f>IF($A83="","",IF(AND($A83&lt;=ReportDate,$A83&gt;ReportDate-28),"Yes","No"))</f>
        <v/>
      </c>
    </row>
    <row r="84">
      <c r="A84" s="6" t="n"/>
      <c r="B84" s="12" t="n"/>
      <c r="C84" s="16" t="n"/>
      <c r="D84" s="12" t="n"/>
      <c r="E84" s="17">
        <f>IF($A84="","",ROUND((ReportDate-$A84)/7,0))</f>
        <v/>
      </c>
      <c r="F84" s="9">
        <f>IF($A84="","",IF(AND($A84&lt;=ReportDate,$A84&gt;ReportDate-28),"Yes","No"))</f>
        <v/>
      </c>
    </row>
    <row r="85">
      <c r="A85" s="6" t="n"/>
      <c r="B85" s="12" t="n"/>
      <c r="C85" s="16" t="n"/>
      <c r="D85" s="12" t="n"/>
      <c r="E85" s="17">
        <f>IF($A85="","",ROUND((ReportDate-$A85)/7,0))</f>
        <v/>
      </c>
      <c r="F85" s="9">
        <f>IF($A85="","",IF(AND($A85&lt;=ReportDate,$A85&gt;ReportDate-28),"Yes","No"))</f>
        <v/>
      </c>
    </row>
    <row r="86">
      <c r="A86" s="6" t="n"/>
      <c r="B86" s="12" t="n"/>
      <c r="C86" s="16" t="n"/>
      <c r="D86" s="12" t="n"/>
      <c r="E86" s="17">
        <f>IF($A86="","",ROUND((ReportDate-$A86)/7,0))</f>
        <v/>
      </c>
      <c r="F86" s="9">
        <f>IF($A86="","",IF(AND($A86&lt;=ReportDate,$A86&gt;ReportDate-28),"Yes","No"))</f>
        <v/>
      </c>
    </row>
    <row r="87">
      <c r="A87" s="6" t="n"/>
      <c r="B87" s="12" t="n"/>
      <c r="C87" s="16" t="n"/>
      <c r="D87" s="12" t="n"/>
      <c r="E87" s="17">
        <f>IF($A87="","",ROUND((ReportDate-$A87)/7,0))</f>
        <v/>
      </c>
      <c r="F87" s="9">
        <f>IF($A87="","",IF(AND($A87&lt;=ReportDate,$A87&gt;ReportDate-28),"Yes","No"))</f>
        <v/>
      </c>
    </row>
    <row r="88">
      <c r="A88" s="6" t="n"/>
      <c r="B88" s="12" t="n"/>
      <c r="C88" s="16" t="n"/>
      <c r="D88" s="12" t="n"/>
      <c r="E88" s="17">
        <f>IF($A88="","",ROUND((ReportDate-$A88)/7,0))</f>
        <v/>
      </c>
      <c r="F88" s="9">
        <f>IF($A88="","",IF(AND($A88&lt;=ReportDate,$A88&gt;ReportDate-28),"Yes","No"))</f>
        <v/>
      </c>
    </row>
    <row r="89">
      <c r="A89" s="6" t="n"/>
      <c r="B89" s="12" t="n"/>
      <c r="C89" s="16" t="n"/>
      <c r="D89" s="12" t="n"/>
      <c r="E89" s="17">
        <f>IF($A89="","",ROUND((ReportDate-$A89)/7,0))</f>
        <v/>
      </c>
      <c r="F89" s="9">
        <f>IF($A89="","",IF(AND($A89&lt;=ReportDate,$A89&gt;ReportDate-28),"Yes","No"))</f>
        <v/>
      </c>
    </row>
    <row r="90">
      <c r="A90" s="6" t="n"/>
      <c r="B90" s="12" t="n"/>
      <c r="C90" s="16" t="n"/>
      <c r="D90" s="12" t="n"/>
      <c r="E90" s="17">
        <f>IF($A90="","",ROUND((ReportDate-$A90)/7,0))</f>
        <v/>
      </c>
      <c r="F90" s="9">
        <f>IF($A90="","",IF(AND($A90&lt;=ReportDate,$A90&gt;ReportDate-28),"Yes","No"))</f>
        <v/>
      </c>
    </row>
    <row r="91">
      <c r="A91" s="6" t="n"/>
      <c r="B91" s="12" t="n"/>
      <c r="C91" s="16" t="n"/>
      <c r="D91" s="12" t="n"/>
      <c r="E91" s="17">
        <f>IF($A91="","",ROUND((ReportDate-$A91)/7,0))</f>
        <v/>
      </c>
      <c r="F91" s="9">
        <f>IF($A91="","",IF(AND($A91&lt;=ReportDate,$A91&gt;ReportDate-28),"Yes","No"))</f>
        <v/>
      </c>
    </row>
    <row r="92">
      <c r="A92" s="6" t="n"/>
      <c r="B92" s="12" t="n"/>
      <c r="C92" s="16" t="n"/>
      <c r="D92" s="12" t="n"/>
      <c r="E92" s="17">
        <f>IF($A92="","",ROUND((ReportDate-$A92)/7,0))</f>
        <v/>
      </c>
      <c r="F92" s="9">
        <f>IF($A92="","",IF(AND($A92&lt;=ReportDate,$A92&gt;ReportDate-28),"Yes","No"))</f>
        <v/>
      </c>
    </row>
    <row r="93">
      <c r="A93" s="6" t="n"/>
      <c r="B93" s="12" t="n"/>
      <c r="C93" s="16" t="n"/>
      <c r="D93" s="12" t="n"/>
      <c r="E93" s="17">
        <f>IF($A93="","",ROUND((ReportDate-$A93)/7,0))</f>
        <v/>
      </c>
      <c r="F93" s="9">
        <f>IF($A93="","",IF(AND($A93&lt;=ReportDate,$A93&gt;ReportDate-28),"Yes","No"))</f>
        <v/>
      </c>
    </row>
    <row r="94">
      <c r="A94" s="6" t="n"/>
      <c r="B94" s="12" t="n"/>
      <c r="C94" s="16" t="n"/>
      <c r="D94" s="12" t="n"/>
      <c r="E94" s="17">
        <f>IF($A94="","",ROUND((ReportDate-$A94)/7,0))</f>
        <v/>
      </c>
      <c r="F94" s="9">
        <f>IF($A94="","",IF(AND($A94&lt;=ReportDate,$A94&gt;ReportDate-28),"Yes","No"))</f>
        <v/>
      </c>
    </row>
    <row r="95">
      <c r="A95" s="6" t="n"/>
      <c r="B95" s="12" t="n"/>
      <c r="C95" s="16" t="n"/>
      <c r="D95" s="12" t="n"/>
      <c r="E95" s="17">
        <f>IF($A95="","",ROUND((ReportDate-$A95)/7,0))</f>
        <v/>
      </c>
      <c r="F95" s="9">
        <f>IF($A95="","",IF(AND($A95&lt;=ReportDate,$A95&gt;ReportDate-28),"Yes","No"))</f>
        <v/>
      </c>
    </row>
    <row r="96">
      <c r="A96" s="6" t="n"/>
      <c r="B96" s="12" t="n"/>
      <c r="C96" s="16" t="n"/>
      <c r="D96" s="12" t="n"/>
      <c r="E96" s="17">
        <f>IF($A96="","",ROUND((ReportDate-$A96)/7,0))</f>
        <v/>
      </c>
      <c r="F96" s="9">
        <f>IF($A96="","",IF(AND($A96&lt;=ReportDate,$A96&gt;ReportDate-28),"Yes","No"))</f>
        <v/>
      </c>
    </row>
    <row r="97">
      <c r="A97" s="6" t="n"/>
      <c r="B97" s="12" t="n"/>
      <c r="C97" s="16" t="n"/>
      <c r="D97" s="12" t="n"/>
      <c r="E97" s="17">
        <f>IF($A97="","",ROUND((ReportDate-$A97)/7,0))</f>
        <v/>
      </c>
      <c r="F97" s="9">
        <f>IF($A97="","",IF(AND($A97&lt;=ReportDate,$A97&gt;ReportDate-28),"Yes","No"))</f>
        <v/>
      </c>
    </row>
    <row r="98">
      <c r="A98" s="6" t="n"/>
      <c r="B98" s="12" t="n"/>
      <c r="C98" s="16" t="n"/>
      <c r="D98" s="12" t="n"/>
      <c r="E98" s="17">
        <f>IF($A98="","",ROUND((ReportDate-$A98)/7,0))</f>
        <v/>
      </c>
      <c r="F98" s="9">
        <f>IF($A98="","",IF(AND($A98&lt;=ReportDate,$A98&gt;ReportDate-28),"Yes","No"))</f>
        <v/>
      </c>
    </row>
    <row r="99">
      <c r="A99" s="6" t="n"/>
      <c r="B99" s="12" t="n"/>
      <c r="C99" s="16" t="n"/>
      <c r="D99" s="12" t="n"/>
      <c r="E99" s="17">
        <f>IF($A99="","",ROUND((ReportDate-$A99)/7,0))</f>
        <v/>
      </c>
      <c r="F99" s="9">
        <f>IF($A99="","",IF(AND($A99&lt;=ReportDate,$A99&gt;ReportDate-28),"Yes","No"))</f>
        <v/>
      </c>
    </row>
    <row r="100">
      <c r="A100" s="6" t="n"/>
      <c r="B100" s="12" t="n"/>
      <c r="C100" s="16" t="n"/>
      <c r="D100" s="12" t="n"/>
      <c r="E100" s="17">
        <f>IF($A100="","",ROUND((ReportDate-$A100)/7,0))</f>
        <v/>
      </c>
      <c r="F100" s="9">
        <f>IF($A100="","",IF(AND($A100&lt;=ReportDate,$A100&gt;ReportDate-28),"Yes","No"))</f>
        <v/>
      </c>
    </row>
    <row r="101">
      <c r="A101" s="6" t="n"/>
      <c r="B101" s="12" t="n"/>
      <c r="C101" s="16" t="n"/>
      <c r="D101" s="12" t="n"/>
      <c r="E101" s="17">
        <f>IF($A101="","",ROUND((ReportDate-$A101)/7,0))</f>
        <v/>
      </c>
      <c r="F101" s="9">
        <f>IF($A101="","",IF(AND($A101&lt;=ReportDate,$A101&gt;ReportDate-28),"Yes","No"))</f>
        <v/>
      </c>
    </row>
    <row r="102">
      <c r="A102" s="6" t="n"/>
      <c r="B102" s="12" t="n"/>
      <c r="C102" s="16" t="n"/>
      <c r="D102" s="12" t="n"/>
      <c r="E102" s="17">
        <f>IF($A102="","",ROUND((ReportDate-$A102)/7,0))</f>
        <v/>
      </c>
      <c r="F102" s="9">
        <f>IF($A102="","",IF(AND($A102&lt;=ReportDate,$A102&gt;ReportDate-28),"Yes","No"))</f>
        <v/>
      </c>
    </row>
    <row r="103">
      <c r="A103" s="6" t="n"/>
      <c r="B103" s="12" t="n"/>
      <c r="C103" s="16" t="n"/>
      <c r="D103" s="12" t="n"/>
      <c r="E103" s="17">
        <f>IF($A103="","",ROUND((ReportDate-$A103)/7,0))</f>
        <v/>
      </c>
      <c r="F103" s="9">
        <f>IF($A103="","",IF(AND($A103&lt;=ReportDate,$A103&gt;ReportDate-28),"Yes","No"))</f>
        <v/>
      </c>
    </row>
    <row r="104">
      <c r="A104" s="6" t="n"/>
      <c r="B104" s="12" t="n"/>
      <c r="C104" s="16" t="n"/>
      <c r="D104" s="12" t="n"/>
      <c r="E104" s="17">
        <f>IF($A104="","",ROUND((ReportDate-$A104)/7,0))</f>
        <v/>
      </c>
      <c r="F104" s="9">
        <f>IF($A104="","",IF(AND($A104&lt;=ReportDate,$A104&gt;ReportDate-28),"Yes","No"))</f>
        <v/>
      </c>
    </row>
    <row r="105">
      <c r="A105" s="6" t="n"/>
      <c r="B105" s="12" t="n"/>
      <c r="C105" s="16" t="n"/>
      <c r="D105" s="12" t="n"/>
      <c r="E105" s="17">
        <f>IF($A105="","",ROUND((ReportDate-$A105)/7,0))</f>
        <v/>
      </c>
      <c r="F105" s="9">
        <f>IF($A105="","",IF(AND($A105&lt;=ReportDate,$A105&gt;ReportDate-28),"Yes","No"))</f>
        <v/>
      </c>
    </row>
    <row r="106">
      <c r="A106" s="6" t="n"/>
      <c r="B106" s="12" t="n"/>
      <c r="C106" s="16" t="n"/>
      <c r="D106" s="12" t="n"/>
      <c r="E106" s="17">
        <f>IF($A106="","",ROUND((ReportDate-$A106)/7,0))</f>
        <v/>
      </c>
      <c r="F106" s="9">
        <f>IF($A106="","",IF(AND($A106&lt;=ReportDate,$A106&gt;ReportDate-28),"Yes","No"))</f>
        <v/>
      </c>
    </row>
    <row r="107">
      <c r="A107" s="6" t="n"/>
      <c r="B107" s="12" t="n"/>
      <c r="C107" s="16" t="n"/>
      <c r="D107" s="12" t="n"/>
      <c r="E107" s="17">
        <f>IF($A107="","",ROUND((ReportDate-$A107)/7,0))</f>
        <v/>
      </c>
      <c r="F107" s="9">
        <f>IF($A107="","",IF(AND($A107&lt;=ReportDate,$A107&gt;ReportDate-28),"Yes","No"))</f>
        <v/>
      </c>
    </row>
    <row r="108">
      <c r="A108" s="6" t="n"/>
      <c r="B108" s="12" t="n"/>
      <c r="C108" s="16" t="n"/>
      <c r="D108" s="12" t="n"/>
      <c r="E108" s="17">
        <f>IF($A108="","",ROUND((ReportDate-$A108)/7,0))</f>
        <v/>
      </c>
      <c r="F108" s="9">
        <f>IF($A108="","",IF(AND($A108&lt;=ReportDate,$A108&gt;ReportDate-28),"Yes","No"))</f>
        <v/>
      </c>
    </row>
    <row r="109">
      <c r="A109" s="6" t="n"/>
      <c r="B109" s="12" t="n"/>
      <c r="C109" s="16" t="n"/>
      <c r="D109" s="12" t="n"/>
      <c r="E109" s="17">
        <f>IF($A109="","",ROUND((ReportDate-$A109)/7,0))</f>
        <v/>
      </c>
      <c r="F109" s="9">
        <f>IF($A109="","",IF(AND($A109&lt;=ReportDate,$A109&gt;ReportDate-28),"Yes","No"))</f>
        <v/>
      </c>
    </row>
    <row r="110">
      <c r="A110" s="6" t="n"/>
      <c r="B110" s="12" t="n"/>
      <c r="C110" s="16" t="n"/>
      <c r="D110" s="12" t="n"/>
      <c r="E110" s="17">
        <f>IF($A110="","",ROUND((ReportDate-$A110)/7,0))</f>
        <v/>
      </c>
      <c r="F110" s="9">
        <f>IF($A110="","",IF(AND($A110&lt;=ReportDate,$A110&gt;ReportDate-28),"Yes","No"))</f>
        <v/>
      </c>
    </row>
    <row r="111">
      <c r="A111" s="6" t="n"/>
      <c r="B111" s="12" t="n"/>
      <c r="C111" s="16" t="n"/>
      <c r="D111" s="12" t="n"/>
      <c r="E111" s="17">
        <f>IF($A111="","",ROUND((ReportDate-$A111)/7,0))</f>
        <v/>
      </c>
      <c r="F111" s="9">
        <f>IF($A111="","",IF(AND($A111&lt;=ReportDate,$A111&gt;ReportDate-28),"Yes","No"))</f>
        <v/>
      </c>
    </row>
    <row r="112">
      <c r="A112" s="6" t="n"/>
      <c r="B112" s="12" t="n"/>
      <c r="C112" s="16" t="n"/>
      <c r="D112" s="12" t="n"/>
      <c r="E112" s="17">
        <f>IF($A112="","",ROUND((ReportDate-$A112)/7,0))</f>
        <v/>
      </c>
      <c r="F112" s="9">
        <f>IF($A112="","",IF(AND($A112&lt;=ReportDate,$A112&gt;ReportDate-28),"Yes","No"))</f>
        <v/>
      </c>
    </row>
    <row r="113">
      <c r="A113" s="6" t="n"/>
      <c r="B113" s="12" t="n"/>
      <c r="C113" s="16" t="n"/>
      <c r="D113" s="12" t="n"/>
      <c r="E113" s="17">
        <f>IF($A113="","",ROUND((ReportDate-$A113)/7,0))</f>
        <v/>
      </c>
      <c r="F113" s="9">
        <f>IF($A113="","",IF(AND($A113&lt;=ReportDate,$A113&gt;ReportDate-28),"Yes","No"))</f>
        <v/>
      </c>
    </row>
    <row r="114">
      <c r="A114" s="6" t="n"/>
      <c r="B114" s="12" t="n"/>
      <c r="C114" s="16" t="n"/>
      <c r="D114" s="12" t="n"/>
      <c r="E114" s="17">
        <f>IF($A114="","",ROUND((ReportDate-$A114)/7,0))</f>
        <v/>
      </c>
      <c r="F114" s="9">
        <f>IF($A114="","",IF(AND($A114&lt;=ReportDate,$A114&gt;ReportDate-28),"Yes","No"))</f>
        <v/>
      </c>
    </row>
    <row r="115">
      <c r="A115" s="6" t="n"/>
      <c r="B115" s="12" t="n"/>
      <c r="C115" s="16" t="n"/>
      <c r="D115" s="12" t="n"/>
      <c r="E115" s="17">
        <f>IF($A115="","",ROUND((ReportDate-$A115)/7,0))</f>
        <v/>
      </c>
      <c r="F115" s="9">
        <f>IF($A115="","",IF(AND($A115&lt;=ReportDate,$A115&gt;ReportDate-28),"Yes","No"))</f>
        <v/>
      </c>
    </row>
    <row r="116">
      <c r="A116" s="6" t="n"/>
      <c r="B116" s="12" t="n"/>
      <c r="C116" s="16" t="n"/>
      <c r="D116" s="12" t="n"/>
      <c r="E116" s="17">
        <f>IF($A116="","",ROUND((ReportDate-$A116)/7,0))</f>
        <v/>
      </c>
      <c r="F116" s="9">
        <f>IF($A116="","",IF(AND($A116&lt;=ReportDate,$A116&gt;ReportDate-28),"Yes","No"))</f>
        <v/>
      </c>
    </row>
    <row r="117">
      <c r="A117" s="6" t="n"/>
      <c r="B117" s="12" t="n"/>
      <c r="C117" s="16" t="n"/>
      <c r="D117" s="12" t="n"/>
      <c r="E117" s="17">
        <f>IF($A117="","",ROUND((ReportDate-$A117)/7,0))</f>
        <v/>
      </c>
      <c r="F117" s="9">
        <f>IF($A117="","",IF(AND($A117&lt;=ReportDate,$A117&gt;ReportDate-28),"Yes","No"))</f>
        <v/>
      </c>
    </row>
    <row r="118">
      <c r="A118" s="6" t="n"/>
      <c r="B118" s="12" t="n"/>
      <c r="C118" s="16" t="n"/>
      <c r="D118" s="12" t="n"/>
      <c r="E118" s="17">
        <f>IF($A118="","",ROUND((ReportDate-$A118)/7,0))</f>
        <v/>
      </c>
      <c r="F118" s="9">
        <f>IF($A118="","",IF(AND($A118&lt;=ReportDate,$A118&gt;ReportDate-28),"Yes","No"))</f>
        <v/>
      </c>
    </row>
    <row r="119">
      <c r="A119" s="6" t="n"/>
      <c r="B119" s="12" t="n"/>
      <c r="C119" s="16" t="n"/>
      <c r="D119" s="12" t="n"/>
      <c r="E119" s="17">
        <f>IF($A119="","",ROUND((ReportDate-$A119)/7,0))</f>
        <v/>
      </c>
      <c r="F119" s="9">
        <f>IF($A119="","",IF(AND($A119&lt;=ReportDate,$A119&gt;ReportDate-28),"Yes","No"))</f>
        <v/>
      </c>
    </row>
    <row r="120">
      <c r="A120" s="6" t="n"/>
      <c r="B120" s="12" t="n"/>
      <c r="C120" s="16" t="n"/>
      <c r="D120" s="12" t="n"/>
      <c r="E120" s="17">
        <f>IF($A120="","",ROUND((ReportDate-$A120)/7,0))</f>
        <v/>
      </c>
      <c r="F120" s="9">
        <f>IF($A120="","",IF(AND($A120&lt;=ReportDate,$A120&gt;ReportDate-28),"Yes","No"))</f>
        <v/>
      </c>
    </row>
    <row r="121">
      <c r="A121" s="6" t="n"/>
      <c r="B121" s="12" t="n"/>
      <c r="C121" s="16" t="n"/>
      <c r="D121" s="12" t="n"/>
      <c r="E121" s="17">
        <f>IF($A121="","",ROUND((ReportDate-$A121)/7,0))</f>
        <v/>
      </c>
      <c r="F121" s="9">
        <f>IF($A121="","",IF(AND($A121&lt;=ReportDate,$A121&gt;ReportDate-28),"Yes","No"))</f>
        <v/>
      </c>
    </row>
    <row r="122">
      <c r="A122" s="6" t="n"/>
      <c r="B122" s="12" t="n"/>
      <c r="C122" s="16" t="n"/>
      <c r="D122" s="12" t="n"/>
      <c r="E122" s="17">
        <f>IF($A122="","",ROUND((ReportDate-$A122)/7,0))</f>
        <v/>
      </c>
      <c r="F122" s="9">
        <f>IF($A122="","",IF(AND($A122&lt;=ReportDate,$A122&gt;ReportDate-28),"Yes","No"))</f>
        <v/>
      </c>
    </row>
    <row r="123">
      <c r="A123" s="6" t="n"/>
      <c r="B123" s="12" t="n"/>
      <c r="C123" s="16" t="n"/>
      <c r="D123" s="12" t="n"/>
      <c r="E123" s="17">
        <f>IF($A123="","",ROUND((ReportDate-$A123)/7,0))</f>
        <v/>
      </c>
      <c r="F123" s="9">
        <f>IF($A123="","",IF(AND($A123&lt;=ReportDate,$A123&gt;ReportDate-28),"Yes","No"))</f>
        <v/>
      </c>
    </row>
    <row r="124">
      <c r="A124" s="6" t="n"/>
      <c r="B124" s="12" t="n"/>
      <c r="C124" s="16" t="n"/>
      <c r="D124" s="12" t="n"/>
      <c r="E124" s="17">
        <f>IF($A124="","",ROUND((ReportDate-$A124)/7,0))</f>
        <v/>
      </c>
      <c r="F124" s="9">
        <f>IF($A124="","",IF(AND($A124&lt;=ReportDate,$A124&gt;ReportDate-28),"Yes","No"))</f>
        <v/>
      </c>
    </row>
    <row r="125">
      <c r="A125" s="6" t="n"/>
      <c r="B125" s="12" t="n"/>
      <c r="C125" s="16" t="n"/>
      <c r="D125" s="12" t="n"/>
      <c r="E125" s="17">
        <f>IF($A125="","",ROUND((ReportDate-$A125)/7,0))</f>
        <v/>
      </c>
      <c r="F125" s="9">
        <f>IF($A125="","",IF(AND($A125&lt;=ReportDate,$A125&gt;ReportDate-28),"Yes","No"))</f>
        <v/>
      </c>
    </row>
    <row r="126">
      <c r="A126" s="6" t="n"/>
      <c r="B126" s="12" t="n"/>
      <c r="C126" s="16" t="n"/>
      <c r="D126" s="12" t="n"/>
      <c r="E126" s="17">
        <f>IF($A126="","",ROUND((ReportDate-$A126)/7,0))</f>
        <v/>
      </c>
      <c r="F126" s="9">
        <f>IF($A126="","",IF(AND($A126&lt;=ReportDate,$A126&gt;ReportDate-28),"Yes","No"))</f>
        <v/>
      </c>
    </row>
    <row r="127">
      <c r="A127" s="6" t="n"/>
      <c r="B127" s="12" t="n"/>
      <c r="C127" s="16" t="n"/>
      <c r="D127" s="12" t="n"/>
      <c r="E127" s="17">
        <f>IF($A127="","",ROUND((ReportDate-$A127)/7,0))</f>
        <v/>
      </c>
      <c r="F127" s="9">
        <f>IF($A127="","",IF(AND($A127&lt;=ReportDate,$A127&gt;ReportDate-28),"Yes","No"))</f>
        <v/>
      </c>
    </row>
    <row r="128">
      <c r="A128" s="6" t="n"/>
      <c r="B128" s="12" t="n"/>
      <c r="C128" s="16" t="n"/>
      <c r="D128" s="12" t="n"/>
      <c r="E128" s="17">
        <f>IF($A128="","",ROUND((ReportDate-$A128)/7,0))</f>
        <v/>
      </c>
      <c r="F128" s="9">
        <f>IF($A128="","",IF(AND($A128&lt;=ReportDate,$A128&gt;ReportDate-28),"Yes","No"))</f>
        <v/>
      </c>
    </row>
    <row r="129">
      <c r="A129" s="6" t="n"/>
      <c r="B129" s="12" t="n"/>
      <c r="C129" s="16" t="n"/>
      <c r="D129" s="12" t="n"/>
      <c r="E129" s="17">
        <f>IF($A129="","",ROUND((ReportDate-$A129)/7,0))</f>
        <v/>
      </c>
      <c r="F129" s="9">
        <f>IF($A129="","",IF(AND($A129&lt;=ReportDate,$A129&gt;ReportDate-28),"Yes","No"))</f>
        <v/>
      </c>
    </row>
    <row r="130">
      <c r="A130" s="6" t="n"/>
      <c r="B130" s="12" t="n"/>
      <c r="C130" s="16" t="n"/>
      <c r="D130" s="12" t="n"/>
      <c r="E130" s="17">
        <f>IF($A130="","",ROUND((ReportDate-$A130)/7,0))</f>
        <v/>
      </c>
      <c r="F130" s="9">
        <f>IF($A130="","",IF(AND($A130&lt;=ReportDate,$A130&gt;ReportDate-28),"Yes","No"))</f>
        <v/>
      </c>
    </row>
    <row r="131">
      <c r="A131" s="6" t="n"/>
      <c r="B131" s="12" t="n"/>
      <c r="C131" s="16" t="n"/>
      <c r="D131" s="12" t="n"/>
      <c r="E131" s="17">
        <f>IF($A131="","",ROUND((ReportDate-$A131)/7,0))</f>
        <v/>
      </c>
      <c r="F131" s="9">
        <f>IF($A131="","",IF(AND($A131&lt;=ReportDate,$A131&gt;ReportDate-28),"Yes","No"))</f>
        <v/>
      </c>
    </row>
    <row r="132">
      <c r="A132" s="6" t="n"/>
      <c r="B132" s="12" t="n"/>
      <c r="C132" s="16" t="n"/>
      <c r="D132" s="12" t="n"/>
      <c r="E132" s="17">
        <f>IF($A132="","",ROUND((ReportDate-$A132)/7,0))</f>
        <v/>
      </c>
      <c r="F132" s="9">
        <f>IF($A132="","",IF(AND($A132&lt;=ReportDate,$A132&gt;ReportDate-28),"Yes","No"))</f>
        <v/>
      </c>
    </row>
    <row r="133">
      <c r="A133" s="6" t="n"/>
      <c r="B133" s="12" t="n"/>
      <c r="C133" s="16" t="n"/>
      <c r="D133" s="12" t="n"/>
      <c r="E133" s="17">
        <f>IF($A133="","",ROUND((ReportDate-$A133)/7,0))</f>
        <v/>
      </c>
      <c r="F133" s="9">
        <f>IF($A133="","",IF(AND($A133&lt;=ReportDate,$A133&gt;ReportDate-28),"Yes","No"))</f>
        <v/>
      </c>
    </row>
    <row r="134">
      <c r="A134" s="6" t="n"/>
      <c r="B134" s="12" t="n"/>
      <c r="C134" s="16" t="n"/>
      <c r="D134" s="12" t="n"/>
      <c r="E134" s="17">
        <f>IF($A134="","",ROUND((ReportDate-$A134)/7,0))</f>
        <v/>
      </c>
      <c r="F134" s="9">
        <f>IF($A134="","",IF(AND($A134&lt;=ReportDate,$A134&gt;ReportDate-28),"Yes","No"))</f>
        <v/>
      </c>
    </row>
    <row r="135">
      <c r="A135" s="6" t="n"/>
      <c r="B135" s="12" t="n"/>
      <c r="C135" s="16" t="n"/>
      <c r="D135" s="12" t="n"/>
      <c r="E135" s="17">
        <f>IF($A135="","",ROUND((ReportDate-$A135)/7,0))</f>
        <v/>
      </c>
      <c r="F135" s="9">
        <f>IF($A135="","",IF(AND($A135&lt;=ReportDate,$A135&gt;ReportDate-28),"Yes","No"))</f>
        <v/>
      </c>
    </row>
    <row r="136">
      <c r="A136" s="6" t="n"/>
      <c r="B136" s="12" t="n"/>
      <c r="C136" s="16" t="n"/>
      <c r="D136" s="12" t="n"/>
      <c r="E136" s="17">
        <f>IF($A136="","",ROUND((ReportDate-$A136)/7,0))</f>
        <v/>
      </c>
      <c r="F136" s="9">
        <f>IF($A136="","",IF(AND($A136&lt;=ReportDate,$A136&gt;ReportDate-28),"Yes","No"))</f>
        <v/>
      </c>
    </row>
    <row r="137">
      <c r="A137" s="6" t="n"/>
      <c r="B137" s="12" t="n"/>
      <c r="C137" s="16" t="n"/>
      <c r="D137" s="12" t="n"/>
      <c r="E137" s="17">
        <f>IF($A137="","",ROUND((ReportDate-$A137)/7,0))</f>
        <v/>
      </c>
      <c r="F137" s="9">
        <f>IF($A137="","",IF(AND($A137&lt;=ReportDate,$A137&gt;ReportDate-28),"Yes","No"))</f>
        <v/>
      </c>
    </row>
    <row r="138">
      <c r="A138" s="6" t="n"/>
      <c r="B138" s="12" t="n"/>
      <c r="C138" s="16" t="n"/>
      <c r="D138" s="12" t="n"/>
      <c r="E138" s="17">
        <f>IF($A138="","",ROUND((ReportDate-$A138)/7,0))</f>
        <v/>
      </c>
      <c r="F138" s="9">
        <f>IF($A138="","",IF(AND($A138&lt;=ReportDate,$A138&gt;ReportDate-28),"Yes","No"))</f>
        <v/>
      </c>
    </row>
    <row r="139">
      <c r="A139" s="6" t="n"/>
      <c r="B139" s="12" t="n"/>
      <c r="C139" s="16" t="n"/>
      <c r="D139" s="12" t="n"/>
      <c r="E139" s="17">
        <f>IF($A139="","",ROUND((ReportDate-$A139)/7,0))</f>
        <v/>
      </c>
      <c r="F139" s="9">
        <f>IF($A139="","",IF(AND($A139&lt;=ReportDate,$A139&gt;ReportDate-28),"Yes","No"))</f>
        <v/>
      </c>
    </row>
    <row r="140">
      <c r="A140" s="6" t="n"/>
      <c r="B140" s="12" t="n"/>
      <c r="C140" s="16" t="n"/>
      <c r="D140" s="12" t="n"/>
      <c r="E140" s="17">
        <f>IF($A140="","",ROUND((ReportDate-$A140)/7,0))</f>
        <v/>
      </c>
      <c r="F140" s="9">
        <f>IF($A140="","",IF(AND($A140&lt;=ReportDate,$A140&gt;ReportDate-28),"Yes","No"))</f>
        <v/>
      </c>
    </row>
    <row r="141">
      <c r="A141" s="6" t="n"/>
      <c r="B141" s="12" t="n"/>
      <c r="C141" s="16" t="n"/>
      <c r="D141" s="12" t="n"/>
      <c r="E141" s="17">
        <f>IF($A141="","",ROUND((ReportDate-$A141)/7,0))</f>
        <v/>
      </c>
      <c r="F141" s="9">
        <f>IF($A141="","",IF(AND($A141&lt;=ReportDate,$A141&gt;ReportDate-28),"Yes","No"))</f>
        <v/>
      </c>
    </row>
    <row r="142">
      <c r="A142" s="6" t="n"/>
      <c r="B142" s="12" t="n"/>
      <c r="C142" s="16" t="n"/>
      <c r="D142" s="12" t="n"/>
      <c r="E142" s="17">
        <f>IF($A142="","",ROUND((ReportDate-$A142)/7,0))</f>
        <v/>
      </c>
      <c r="F142" s="9">
        <f>IF($A142="","",IF(AND($A142&lt;=ReportDate,$A142&gt;ReportDate-28),"Yes","No"))</f>
        <v/>
      </c>
    </row>
    <row r="143">
      <c r="A143" s="6" t="n"/>
      <c r="B143" s="12" t="n"/>
      <c r="C143" s="16" t="n"/>
      <c r="D143" s="12" t="n"/>
      <c r="E143" s="17">
        <f>IF($A143="","",ROUND((ReportDate-$A143)/7,0))</f>
        <v/>
      </c>
      <c r="F143" s="9">
        <f>IF($A143="","",IF(AND($A143&lt;=ReportDate,$A143&gt;ReportDate-28),"Yes","No"))</f>
        <v/>
      </c>
    </row>
    <row r="144">
      <c r="A144" s="6" t="n"/>
      <c r="B144" s="12" t="n"/>
      <c r="C144" s="16" t="n"/>
      <c r="D144" s="12" t="n"/>
      <c r="E144" s="17">
        <f>IF($A144="","",ROUND((ReportDate-$A144)/7,0))</f>
        <v/>
      </c>
      <c r="F144" s="9">
        <f>IF($A144="","",IF(AND($A144&lt;=ReportDate,$A144&gt;ReportDate-28),"Yes","No"))</f>
        <v/>
      </c>
    </row>
    <row r="145">
      <c r="A145" s="6" t="n"/>
      <c r="B145" s="12" t="n"/>
      <c r="C145" s="16" t="n"/>
      <c r="D145" s="12" t="n"/>
      <c r="E145" s="17">
        <f>IF($A145="","",ROUND((ReportDate-$A145)/7,0))</f>
        <v/>
      </c>
      <c r="F145" s="9">
        <f>IF($A145="","",IF(AND($A145&lt;=ReportDate,$A145&gt;ReportDate-28),"Yes","No"))</f>
        <v/>
      </c>
    </row>
    <row r="146">
      <c r="A146" s="6" t="n"/>
      <c r="B146" s="12" t="n"/>
      <c r="C146" s="16" t="n"/>
      <c r="D146" s="12" t="n"/>
      <c r="E146" s="17">
        <f>IF($A146="","",ROUND((ReportDate-$A146)/7,0))</f>
        <v/>
      </c>
      <c r="F146" s="9">
        <f>IF($A146="","",IF(AND($A146&lt;=ReportDate,$A146&gt;ReportDate-28),"Yes","No"))</f>
        <v/>
      </c>
    </row>
    <row r="147">
      <c r="A147" s="6" t="n"/>
      <c r="B147" s="12" t="n"/>
      <c r="C147" s="16" t="n"/>
      <c r="D147" s="12" t="n"/>
      <c r="E147" s="17">
        <f>IF($A147="","",ROUND((ReportDate-$A147)/7,0))</f>
        <v/>
      </c>
      <c r="F147" s="9">
        <f>IF($A147="","",IF(AND($A147&lt;=ReportDate,$A147&gt;ReportDate-28),"Yes","No"))</f>
        <v/>
      </c>
    </row>
    <row r="148">
      <c r="A148" s="6" t="n"/>
      <c r="B148" s="12" t="n"/>
      <c r="C148" s="16" t="n"/>
      <c r="D148" s="12" t="n"/>
      <c r="E148" s="17">
        <f>IF($A148="","",ROUND((ReportDate-$A148)/7,0))</f>
        <v/>
      </c>
      <c r="F148" s="9">
        <f>IF($A148="","",IF(AND($A148&lt;=ReportDate,$A148&gt;ReportDate-28),"Yes","No"))</f>
        <v/>
      </c>
    </row>
    <row r="149">
      <c r="A149" s="6" t="n"/>
      <c r="B149" s="12" t="n"/>
      <c r="C149" s="16" t="n"/>
      <c r="D149" s="12" t="n"/>
      <c r="E149" s="17">
        <f>IF($A149="","",ROUND((ReportDate-$A149)/7,0))</f>
        <v/>
      </c>
      <c r="F149" s="9">
        <f>IF($A149="","",IF(AND($A149&lt;=ReportDate,$A149&gt;ReportDate-28),"Yes","No"))</f>
        <v/>
      </c>
    </row>
    <row r="150">
      <c r="A150" s="6" t="n"/>
      <c r="B150" s="12" t="n"/>
      <c r="C150" s="16" t="n"/>
      <c r="D150" s="12" t="n"/>
      <c r="E150" s="17">
        <f>IF($A150="","",ROUND((ReportDate-$A150)/7,0))</f>
        <v/>
      </c>
      <c r="F150" s="9">
        <f>IF($A150="","",IF(AND($A150&lt;=ReportDate,$A150&gt;ReportDate-28),"Yes","No"))</f>
        <v/>
      </c>
    </row>
    <row r="151">
      <c r="A151" s="6" t="n"/>
      <c r="B151" s="12" t="n"/>
      <c r="C151" s="16" t="n"/>
      <c r="D151" s="12" t="n"/>
      <c r="E151" s="17">
        <f>IF($A151="","",ROUND((ReportDate-$A151)/7,0))</f>
        <v/>
      </c>
      <c r="F151" s="9">
        <f>IF($A151="","",IF(AND($A151&lt;=ReportDate,$A151&gt;ReportDate-28),"Yes","No"))</f>
        <v/>
      </c>
    </row>
    <row r="152">
      <c r="A152" s="6" t="n"/>
      <c r="B152" s="12" t="n"/>
      <c r="C152" s="16" t="n"/>
      <c r="D152" s="12" t="n"/>
      <c r="E152" s="17">
        <f>IF($A152="","",ROUND((ReportDate-$A152)/7,0))</f>
        <v/>
      </c>
      <c r="F152" s="9">
        <f>IF($A152="","",IF(AND($A152&lt;=ReportDate,$A152&gt;ReportDate-28),"Yes","No"))</f>
        <v/>
      </c>
    </row>
    <row r="153">
      <c r="A153" s="6" t="n"/>
      <c r="B153" s="12" t="n"/>
      <c r="C153" s="16" t="n"/>
      <c r="D153" s="12" t="n"/>
      <c r="E153" s="17">
        <f>IF($A153="","",ROUND((ReportDate-$A153)/7,0))</f>
        <v/>
      </c>
      <c r="F153" s="9">
        <f>IF($A153="","",IF(AND($A153&lt;=ReportDate,$A153&gt;ReportDate-28),"Yes","No"))</f>
        <v/>
      </c>
    </row>
    <row r="154">
      <c r="A154" s="6" t="n"/>
      <c r="B154" s="12" t="n"/>
      <c r="C154" s="16" t="n"/>
      <c r="D154" s="12" t="n"/>
      <c r="E154" s="17">
        <f>IF($A154="","",ROUND((ReportDate-$A154)/7,0))</f>
        <v/>
      </c>
      <c r="F154" s="9">
        <f>IF($A154="","",IF(AND($A154&lt;=ReportDate,$A154&gt;ReportDate-28),"Yes","No"))</f>
        <v/>
      </c>
    </row>
    <row r="155">
      <c r="A155" s="6" t="n"/>
      <c r="B155" s="12" t="n"/>
      <c r="C155" s="16" t="n"/>
      <c r="D155" s="12" t="n"/>
      <c r="E155" s="17">
        <f>IF($A155="","",ROUND((ReportDate-$A155)/7,0))</f>
        <v/>
      </c>
      <c r="F155" s="9">
        <f>IF($A155="","",IF(AND($A155&lt;=ReportDate,$A155&gt;ReportDate-28),"Yes","No"))</f>
        <v/>
      </c>
    </row>
    <row r="156">
      <c r="A156" s="6" t="n"/>
      <c r="B156" s="12" t="n"/>
      <c r="C156" s="16" t="n"/>
      <c r="D156" s="12" t="n"/>
      <c r="E156" s="17">
        <f>IF($A156="","",ROUND((ReportDate-$A156)/7,0))</f>
        <v/>
      </c>
      <c r="F156" s="9">
        <f>IF($A156="","",IF(AND($A156&lt;=ReportDate,$A156&gt;ReportDate-28),"Yes","No"))</f>
        <v/>
      </c>
    </row>
    <row r="157">
      <c r="A157" s="6" t="n"/>
      <c r="B157" s="12" t="n"/>
      <c r="C157" s="16" t="n"/>
      <c r="D157" s="12" t="n"/>
      <c r="E157" s="17">
        <f>IF($A157="","",ROUND((ReportDate-$A157)/7,0))</f>
        <v/>
      </c>
      <c r="F157" s="9">
        <f>IF($A157="","",IF(AND($A157&lt;=ReportDate,$A157&gt;ReportDate-28),"Yes","No"))</f>
        <v/>
      </c>
    </row>
    <row r="158">
      <c r="A158" s="6" t="n"/>
      <c r="B158" s="12" t="n"/>
      <c r="C158" s="16" t="n"/>
      <c r="D158" s="12" t="n"/>
      <c r="E158" s="17">
        <f>IF($A158="","",ROUND((ReportDate-$A158)/7,0))</f>
        <v/>
      </c>
      <c r="F158" s="9">
        <f>IF($A158="","",IF(AND($A158&lt;=ReportDate,$A158&gt;ReportDate-28),"Yes","No"))</f>
        <v/>
      </c>
    </row>
    <row r="159">
      <c r="A159" s="6" t="n"/>
      <c r="B159" s="12" t="n"/>
      <c r="C159" s="16" t="n"/>
      <c r="D159" s="12" t="n"/>
      <c r="E159" s="17">
        <f>IF($A159="","",ROUND((ReportDate-$A159)/7,0))</f>
        <v/>
      </c>
      <c r="F159" s="9">
        <f>IF($A159="","",IF(AND($A159&lt;=ReportDate,$A159&gt;ReportDate-28),"Yes","No"))</f>
        <v/>
      </c>
    </row>
    <row r="160">
      <c r="A160" s="6" t="n"/>
      <c r="B160" s="12" t="n"/>
      <c r="C160" s="16" t="n"/>
      <c r="D160" s="12" t="n"/>
      <c r="E160" s="17">
        <f>IF($A160="","",ROUND((ReportDate-$A160)/7,0))</f>
        <v/>
      </c>
      <c r="F160" s="9">
        <f>IF($A160="","",IF(AND($A160&lt;=ReportDate,$A160&gt;ReportDate-28),"Yes","No"))</f>
        <v/>
      </c>
    </row>
    <row r="161">
      <c r="A161" s="6" t="n"/>
      <c r="B161" s="12" t="n"/>
      <c r="C161" s="16" t="n"/>
      <c r="D161" s="12" t="n"/>
      <c r="E161" s="17">
        <f>IF($A161="","",ROUND((ReportDate-$A161)/7,0))</f>
        <v/>
      </c>
      <c r="F161" s="9">
        <f>IF($A161="","",IF(AND($A161&lt;=ReportDate,$A161&gt;ReportDate-28),"Yes","No"))</f>
        <v/>
      </c>
    </row>
    <row r="162">
      <c r="A162" s="6" t="n"/>
      <c r="B162" s="12" t="n"/>
      <c r="C162" s="16" t="n"/>
      <c r="D162" s="12" t="n"/>
      <c r="E162" s="17">
        <f>IF($A162="","",ROUND((ReportDate-$A162)/7,0))</f>
        <v/>
      </c>
      <c r="F162" s="9">
        <f>IF($A162="","",IF(AND($A162&lt;=ReportDate,$A162&gt;ReportDate-28),"Yes","No"))</f>
        <v/>
      </c>
    </row>
    <row r="163">
      <c r="A163" s="6" t="n"/>
      <c r="B163" s="12" t="n"/>
      <c r="C163" s="16" t="n"/>
      <c r="D163" s="12" t="n"/>
      <c r="E163" s="17">
        <f>IF($A163="","",ROUND((ReportDate-$A163)/7,0))</f>
        <v/>
      </c>
      <c r="F163" s="9">
        <f>IF($A163="","",IF(AND($A163&lt;=ReportDate,$A163&gt;ReportDate-28),"Yes","No"))</f>
        <v/>
      </c>
    </row>
    <row r="164">
      <c r="A164" s="6" t="n"/>
      <c r="B164" s="12" t="n"/>
      <c r="C164" s="16" t="n"/>
      <c r="D164" s="12" t="n"/>
      <c r="E164" s="17">
        <f>IF($A164="","",ROUND((ReportDate-$A164)/7,0))</f>
        <v/>
      </c>
      <c r="F164" s="9">
        <f>IF($A164="","",IF(AND($A164&lt;=ReportDate,$A164&gt;ReportDate-28),"Yes","No"))</f>
        <v/>
      </c>
    </row>
    <row r="165">
      <c r="A165" s="6" t="n"/>
      <c r="B165" s="12" t="n"/>
      <c r="C165" s="16" t="n"/>
      <c r="D165" s="12" t="n"/>
      <c r="E165" s="17">
        <f>IF($A165="","",ROUND((ReportDate-$A165)/7,0))</f>
        <v/>
      </c>
      <c r="F165" s="9">
        <f>IF($A165="","",IF(AND($A165&lt;=ReportDate,$A165&gt;ReportDate-28),"Yes","No"))</f>
        <v/>
      </c>
    </row>
    <row r="166">
      <c r="A166" s="6" t="n"/>
      <c r="B166" s="12" t="n"/>
      <c r="C166" s="16" t="n"/>
      <c r="D166" s="12" t="n"/>
      <c r="E166" s="17">
        <f>IF($A166="","",ROUND((ReportDate-$A166)/7,0))</f>
        <v/>
      </c>
      <c r="F166" s="9">
        <f>IF($A166="","",IF(AND($A166&lt;=ReportDate,$A166&gt;ReportDate-28),"Yes","No"))</f>
        <v/>
      </c>
    </row>
    <row r="167">
      <c r="A167" s="6" t="n"/>
      <c r="B167" s="12" t="n"/>
      <c r="C167" s="16" t="n"/>
      <c r="D167" s="12" t="n"/>
      <c r="E167" s="17">
        <f>IF($A167="","",ROUND((ReportDate-$A167)/7,0))</f>
        <v/>
      </c>
      <c r="F167" s="9">
        <f>IF($A167="","",IF(AND($A167&lt;=ReportDate,$A167&gt;ReportDate-28),"Yes","No"))</f>
        <v/>
      </c>
    </row>
    <row r="168">
      <c r="A168" s="6" t="n"/>
      <c r="B168" s="12" t="n"/>
      <c r="C168" s="16" t="n"/>
      <c r="D168" s="12" t="n"/>
      <c r="E168" s="17">
        <f>IF($A168="","",ROUND((ReportDate-$A168)/7,0))</f>
        <v/>
      </c>
      <c r="F168" s="9">
        <f>IF($A168="","",IF(AND($A168&lt;=ReportDate,$A168&gt;ReportDate-28),"Yes","No"))</f>
        <v/>
      </c>
    </row>
    <row r="169">
      <c r="A169" s="6" t="n"/>
      <c r="B169" s="12" t="n"/>
      <c r="C169" s="16" t="n"/>
      <c r="D169" s="12" t="n"/>
      <c r="E169" s="17">
        <f>IF($A169="","",ROUND((ReportDate-$A169)/7,0))</f>
        <v/>
      </c>
      <c r="F169" s="9">
        <f>IF($A169="","",IF(AND($A169&lt;=ReportDate,$A169&gt;ReportDate-28),"Yes","No"))</f>
        <v/>
      </c>
    </row>
    <row r="170">
      <c r="A170" s="6" t="n"/>
      <c r="B170" s="12" t="n"/>
      <c r="C170" s="16" t="n"/>
      <c r="D170" s="12" t="n"/>
      <c r="E170" s="17">
        <f>IF($A170="","",ROUND((ReportDate-$A170)/7,0))</f>
        <v/>
      </c>
      <c r="F170" s="9">
        <f>IF($A170="","",IF(AND($A170&lt;=ReportDate,$A170&gt;ReportDate-28),"Yes","No"))</f>
        <v/>
      </c>
    </row>
    <row r="171">
      <c r="A171" s="6" t="n"/>
      <c r="B171" s="12" t="n"/>
      <c r="C171" s="16" t="n"/>
      <c r="D171" s="12" t="n"/>
      <c r="E171" s="17">
        <f>IF($A171="","",ROUND((ReportDate-$A171)/7,0))</f>
        <v/>
      </c>
      <c r="F171" s="9">
        <f>IF($A171="","",IF(AND($A171&lt;=ReportDate,$A171&gt;ReportDate-28),"Yes","No"))</f>
        <v/>
      </c>
    </row>
    <row r="172">
      <c r="A172" s="6" t="n"/>
      <c r="B172" s="12" t="n"/>
      <c r="C172" s="16" t="n"/>
      <c r="D172" s="12" t="n"/>
      <c r="E172" s="17">
        <f>IF($A172="","",ROUND((ReportDate-$A172)/7,0))</f>
        <v/>
      </c>
      <c r="F172" s="9">
        <f>IF($A172="","",IF(AND($A172&lt;=ReportDate,$A172&gt;ReportDate-28),"Yes","No"))</f>
        <v/>
      </c>
    </row>
    <row r="173">
      <c r="A173" s="6" t="n"/>
      <c r="B173" s="12" t="n"/>
      <c r="C173" s="16" t="n"/>
      <c r="D173" s="12" t="n"/>
      <c r="E173" s="17">
        <f>IF($A173="","",ROUND((ReportDate-$A173)/7,0))</f>
        <v/>
      </c>
      <c r="F173" s="9">
        <f>IF($A173="","",IF(AND($A173&lt;=ReportDate,$A173&gt;ReportDate-28),"Yes","No"))</f>
        <v/>
      </c>
    </row>
    <row r="174">
      <c r="A174" s="6" t="n"/>
      <c r="B174" s="12" t="n"/>
      <c r="C174" s="16" t="n"/>
      <c r="D174" s="12" t="n"/>
      <c r="E174" s="17">
        <f>IF($A174="","",ROUND((ReportDate-$A174)/7,0))</f>
        <v/>
      </c>
      <c r="F174" s="9">
        <f>IF($A174="","",IF(AND($A174&lt;=ReportDate,$A174&gt;ReportDate-28),"Yes","No"))</f>
        <v/>
      </c>
    </row>
    <row r="175">
      <c r="A175" s="6" t="n"/>
      <c r="B175" s="12" t="n"/>
      <c r="C175" s="16" t="n"/>
      <c r="D175" s="12" t="n"/>
      <c r="E175" s="17">
        <f>IF($A175="","",ROUND((ReportDate-$A175)/7,0))</f>
        <v/>
      </c>
      <c r="F175" s="9">
        <f>IF($A175="","",IF(AND($A175&lt;=ReportDate,$A175&gt;ReportDate-28),"Yes","No"))</f>
        <v/>
      </c>
    </row>
    <row r="176">
      <c r="A176" s="6" t="n"/>
      <c r="B176" s="12" t="n"/>
      <c r="C176" s="16" t="n"/>
      <c r="D176" s="12" t="n"/>
      <c r="E176" s="17">
        <f>IF($A176="","",ROUND((ReportDate-$A176)/7,0))</f>
        <v/>
      </c>
      <c r="F176" s="9">
        <f>IF($A176="","",IF(AND($A176&lt;=ReportDate,$A176&gt;ReportDate-28),"Yes","No"))</f>
        <v/>
      </c>
    </row>
    <row r="177">
      <c r="A177" s="6" t="n"/>
      <c r="B177" s="12" t="n"/>
      <c r="C177" s="16" t="n"/>
      <c r="D177" s="12" t="n"/>
      <c r="E177" s="17">
        <f>IF($A177="","",ROUND((ReportDate-$A177)/7,0))</f>
        <v/>
      </c>
      <c r="F177" s="9">
        <f>IF($A177="","",IF(AND($A177&lt;=ReportDate,$A177&gt;ReportDate-28),"Yes","No"))</f>
        <v/>
      </c>
    </row>
    <row r="178">
      <c r="A178" s="6" t="n"/>
      <c r="B178" s="12" t="n"/>
      <c r="C178" s="16" t="n"/>
      <c r="D178" s="12" t="n"/>
      <c r="E178" s="17">
        <f>IF($A178="","",ROUND((ReportDate-$A178)/7,0))</f>
        <v/>
      </c>
      <c r="F178" s="9">
        <f>IF($A178="","",IF(AND($A178&lt;=ReportDate,$A178&gt;ReportDate-28),"Yes","No"))</f>
        <v/>
      </c>
    </row>
    <row r="179">
      <c r="A179" s="6" t="n"/>
      <c r="B179" s="12" t="n"/>
      <c r="C179" s="16" t="n"/>
      <c r="D179" s="12" t="n"/>
      <c r="E179" s="17">
        <f>IF($A179="","",ROUND((ReportDate-$A179)/7,0))</f>
        <v/>
      </c>
      <c r="F179" s="9">
        <f>IF($A179="","",IF(AND($A179&lt;=ReportDate,$A179&gt;ReportDate-28),"Yes","No"))</f>
        <v/>
      </c>
    </row>
    <row r="180">
      <c r="A180" s="6" t="n"/>
      <c r="B180" s="12" t="n"/>
      <c r="C180" s="16" t="n"/>
      <c r="D180" s="12" t="n"/>
      <c r="E180" s="17">
        <f>IF($A180="","",ROUND((ReportDate-$A180)/7,0))</f>
        <v/>
      </c>
      <c r="F180" s="9">
        <f>IF($A180="","",IF(AND($A180&lt;=ReportDate,$A180&gt;ReportDate-28),"Yes","No"))</f>
        <v/>
      </c>
    </row>
    <row r="181">
      <c r="A181" s="6" t="n"/>
      <c r="B181" s="12" t="n"/>
      <c r="C181" s="16" t="n"/>
      <c r="D181" s="12" t="n"/>
      <c r="E181" s="17">
        <f>IF($A181="","",ROUND((ReportDate-$A181)/7,0))</f>
        <v/>
      </c>
      <c r="F181" s="9">
        <f>IF($A181="","",IF(AND($A181&lt;=ReportDate,$A181&gt;ReportDate-28),"Yes","No"))</f>
        <v/>
      </c>
    </row>
    <row r="182">
      <c r="A182" s="6" t="n"/>
      <c r="B182" s="12" t="n"/>
      <c r="C182" s="16" t="n"/>
      <c r="D182" s="12" t="n"/>
      <c r="E182" s="17">
        <f>IF($A182="","",ROUND((ReportDate-$A182)/7,0))</f>
        <v/>
      </c>
      <c r="F182" s="9">
        <f>IF($A182="","",IF(AND($A182&lt;=ReportDate,$A182&gt;ReportDate-28),"Yes","No"))</f>
        <v/>
      </c>
    </row>
    <row r="183">
      <c r="A183" s="6" t="n"/>
      <c r="B183" s="12" t="n"/>
      <c r="C183" s="16" t="n"/>
      <c r="D183" s="12" t="n"/>
      <c r="E183" s="17">
        <f>IF($A183="","",ROUND((ReportDate-$A183)/7,0))</f>
        <v/>
      </c>
      <c r="F183" s="9">
        <f>IF($A183="","",IF(AND($A183&lt;=ReportDate,$A183&gt;ReportDate-28),"Yes","No"))</f>
        <v/>
      </c>
    </row>
    <row r="184">
      <c r="A184" s="6" t="n"/>
      <c r="B184" s="12" t="n"/>
      <c r="C184" s="16" t="n"/>
      <c r="D184" s="12" t="n"/>
      <c r="E184" s="17">
        <f>IF($A184="","",ROUND((ReportDate-$A184)/7,0))</f>
        <v/>
      </c>
      <c r="F184" s="9">
        <f>IF($A184="","",IF(AND($A184&lt;=ReportDate,$A184&gt;ReportDate-28),"Yes","No"))</f>
        <v/>
      </c>
    </row>
    <row r="185">
      <c r="A185" s="6" t="n"/>
      <c r="B185" s="12" t="n"/>
      <c r="C185" s="16" t="n"/>
      <c r="D185" s="12" t="n"/>
      <c r="E185" s="17">
        <f>IF($A185="","",ROUND((ReportDate-$A185)/7,0))</f>
        <v/>
      </c>
      <c r="F185" s="9">
        <f>IF($A185="","",IF(AND($A185&lt;=ReportDate,$A185&gt;ReportDate-28),"Yes","No"))</f>
        <v/>
      </c>
    </row>
    <row r="186">
      <c r="A186" s="6" t="n"/>
      <c r="B186" s="12" t="n"/>
      <c r="C186" s="16" t="n"/>
      <c r="D186" s="12" t="n"/>
      <c r="E186" s="17">
        <f>IF($A186="","",ROUND((ReportDate-$A186)/7,0))</f>
        <v/>
      </c>
      <c r="F186" s="9">
        <f>IF($A186="","",IF(AND($A186&lt;=ReportDate,$A186&gt;ReportDate-28),"Yes","No"))</f>
        <v/>
      </c>
    </row>
    <row r="187">
      <c r="A187" s="6" t="n"/>
      <c r="B187" s="12" t="n"/>
      <c r="C187" s="16" t="n"/>
      <c r="D187" s="12" t="n"/>
      <c r="E187" s="17">
        <f>IF($A187="","",ROUND((ReportDate-$A187)/7,0))</f>
        <v/>
      </c>
      <c r="F187" s="9">
        <f>IF($A187="","",IF(AND($A187&lt;=ReportDate,$A187&gt;ReportDate-28),"Yes","No"))</f>
        <v/>
      </c>
    </row>
    <row r="188">
      <c r="A188" s="6" t="n"/>
      <c r="B188" s="12" t="n"/>
      <c r="C188" s="16" t="n"/>
      <c r="D188" s="12" t="n"/>
      <c r="E188" s="17">
        <f>IF($A188="","",ROUND((ReportDate-$A188)/7,0))</f>
        <v/>
      </c>
      <c r="F188" s="9">
        <f>IF($A188="","",IF(AND($A188&lt;=ReportDate,$A188&gt;ReportDate-28),"Yes","No"))</f>
        <v/>
      </c>
    </row>
    <row r="189">
      <c r="A189" s="6" t="n"/>
      <c r="B189" s="12" t="n"/>
      <c r="C189" s="16" t="n"/>
      <c r="D189" s="12" t="n"/>
      <c r="E189" s="17">
        <f>IF($A189="","",ROUND((ReportDate-$A189)/7,0))</f>
        <v/>
      </c>
      <c r="F189" s="9">
        <f>IF($A189="","",IF(AND($A189&lt;=ReportDate,$A189&gt;ReportDate-28),"Yes","No"))</f>
        <v/>
      </c>
    </row>
    <row r="190">
      <c r="A190" s="6" t="n"/>
      <c r="B190" s="12" t="n"/>
      <c r="C190" s="16" t="n"/>
      <c r="D190" s="12" t="n"/>
      <c r="E190" s="17">
        <f>IF($A190="","",ROUND((ReportDate-$A190)/7,0))</f>
        <v/>
      </c>
      <c r="F190" s="9">
        <f>IF($A190="","",IF(AND($A190&lt;=ReportDate,$A190&gt;ReportDate-28),"Yes","No"))</f>
        <v/>
      </c>
    </row>
    <row r="191">
      <c r="A191" s="6" t="n"/>
      <c r="B191" s="12" t="n"/>
      <c r="C191" s="16" t="n"/>
      <c r="D191" s="12" t="n"/>
      <c r="E191" s="17">
        <f>IF($A191="","",ROUND((ReportDate-$A191)/7,0))</f>
        <v/>
      </c>
      <c r="F191" s="9">
        <f>IF($A191="","",IF(AND($A191&lt;=ReportDate,$A191&gt;ReportDate-28),"Yes","No"))</f>
        <v/>
      </c>
    </row>
    <row r="192">
      <c r="A192" s="6" t="n"/>
      <c r="B192" s="12" t="n"/>
      <c r="C192" s="16" t="n"/>
      <c r="D192" s="12" t="n"/>
      <c r="E192" s="17">
        <f>IF($A192="","",ROUND((ReportDate-$A192)/7,0))</f>
        <v/>
      </c>
      <c r="F192" s="9">
        <f>IF($A192="","",IF(AND($A192&lt;=ReportDate,$A192&gt;ReportDate-28),"Yes","No"))</f>
        <v/>
      </c>
    </row>
    <row r="193">
      <c r="A193" s="6" t="n"/>
      <c r="B193" s="12" t="n"/>
      <c r="C193" s="16" t="n"/>
      <c r="D193" s="12" t="n"/>
      <c r="E193" s="17">
        <f>IF($A193="","",ROUND((ReportDate-$A193)/7,0))</f>
        <v/>
      </c>
      <c r="F193" s="9">
        <f>IF($A193="","",IF(AND($A193&lt;=ReportDate,$A193&gt;ReportDate-28),"Yes","No"))</f>
        <v/>
      </c>
    </row>
    <row r="194">
      <c r="A194" s="6" t="n"/>
      <c r="B194" s="12" t="n"/>
      <c r="C194" s="16" t="n"/>
      <c r="D194" s="12" t="n"/>
      <c r="E194" s="17">
        <f>IF($A194="","",ROUND((ReportDate-$A194)/7,0))</f>
        <v/>
      </c>
      <c r="F194" s="9">
        <f>IF($A194="","",IF(AND($A194&lt;=ReportDate,$A194&gt;ReportDate-28),"Yes","No"))</f>
        <v/>
      </c>
    </row>
    <row r="195">
      <c r="A195" s="6" t="n"/>
      <c r="B195" s="12" t="n"/>
      <c r="C195" s="16" t="n"/>
      <c r="D195" s="12" t="n"/>
      <c r="E195" s="17">
        <f>IF($A195="","",ROUND((ReportDate-$A195)/7,0))</f>
        <v/>
      </c>
      <c r="F195" s="9">
        <f>IF($A195="","",IF(AND($A195&lt;=ReportDate,$A195&gt;ReportDate-28),"Yes","No"))</f>
        <v/>
      </c>
    </row>
    <row r="196">
      <c r="A196" s="6" t="n"/>
      <c r="B196" s="12" t="n"/>
      <c r="C196" s="16" t="n"/>
      <c r="D196" s="12" t="n"/>
      <c r="E196" s="17">
        <f>IF($A196="","",ROUND((ReportDate-$A196)/7,0))</f>
        <v/>
      </c>
      <c r="F196" s="9">
        <f>IF($A196="","",IF(AND($A196&lt;=ReportDate,$A196&gt;ReportDate-28),"Yes","No"))</f>
        <v/>
      </c>
    </row>
    <row r="197">
      <c r="A197" s="6" t="n"/>
      <c r="B197" s="12" t="n"/>
      <c r="C197" s="16" t="n"/>
      <c r="D197" s="12" t="n"/>
      <c r="E197" s="17">
        <f>IF($A197="","",ROUND((ReportDate-$A197)/7,0))</f>
        <v/>
      </c>
      <c r="F197" s="9">
        <f>IF($A197="","",IF(AND($A197&lt;=ReportDate,$A197&gt;ReportDate-28),"Yes","No"))</f>
        <v/>
      </c>
    </row>
    <row r="198">
      <c r="A198" s="6" t="n"/>
      <c r="B198" s="12" t="n"/>
      <c r="C198" s="16" t="n"/>
      <c r="D198" s="12" t="n"/>
      <c r="E198" s="17">
        <f>IF($A198="","",ROUND((ReportDate-$A198)/7,0))</f>
        <v/>
      </c>
      <c r="F198" s="9">
        <f>IF($A198="","",IF(AND($A198&lt;=ReportDate,$A198&gt;ReportDate-28),"Yes","No"))</f>
        <v/>
      </c>
    </row>
    <row r="199">
      <c r="A199" s="6" t="n"/>
      <c r="B199" s="12" t="n"/>
      <c r="C199" s="16" t="n"/>
      <c r="D199" s="12" t="n"/>
      <c r="E199" s="17">
        <f>IF($A199="","",ROUND((ReportDate-$A199)/7,0))</f>
        <v/>
      </c>
      <c r="F199" s="9">
        <f>IF($A199="","",IF(AND($A199&lt;=ReportDate,$A199&gt;ReportDate-28),"Yes","No"))</f>
        <v/>
      </c>
    </row>
    <row r="200">
      <c r="A200" s="6" t="n"/>
      <c r="B200" s="12" t="n"/>
      <c r="C200" s="16" t="n"/>
      <c r="D200" s="12" t="n"/>
      <c r="E200" s="17">
        <f>IF($A200="","",ROUND((ReportDate-$A200)/7,0))</f>
        <v/>
      </c>
      <c r="F200" s="9">
        <f>IF($A200="","",IF(AND($A200&lt;=ReportDate,$A200&gt;ReportDate-28),"Yes","No"))</f>
        <v/>
      </c>
    </row>
    <row r="201">
      <c r="A201" s="6" t="n"/>
      <c r="B201" s="12" t="n"/>
      <c r="C201" s="16" t="n"/>
      <c r="D201" s="12" t="n"/>
      <c r="E201" s="17">
        <f>IF($A201="","",ROUND((ReportDate-$A201)/7,0))</f>
        <v/>
      </c>
      <c r="F201" s="9">
        <f>IF($A201="","",IF(AND($A201&lt;=ReportDate,$A201&gt;ReportDate-28),"Yes","No"))</f>
        <v/>
      </c>
    </row>
    <row r="202">
      <c r="A202" s="6" t="n"/>
      <c r="B202" s="12" t="n"/>
      <c r="C202" s="16" t="n"/>
      <c r="D202" s="12" t="n"/>
      <c r="E202" s="17">
        <f>IF($A202="","",ROUND((ReportDate-$A202)/7,0))</f>
        <v/>
      </c>
      <c r="F202" s="9">
        <f>IF($A202="","",IF(AND($A202&lt;=ReportDate,$A202&gt;ReportDate-28),"Yes","No"))</f>
        <v/>
      </c>
    </row>
    <row r="203">
      <c r="A203" s="6" t="n"/>
      <c r="B203" s="12" t="n"/>
      <c r="C203" s="16" t="n"/>
      <c r="D203" s="12" t="n"/>
      <c r="E203" s="17">
        <f>IF($A203="","",ROUND((ReportDate-$A203)/7,0))</f>
        <v/>
      </c>
      <c r="F203" s="9">
        <f>IF($A203="","",IF(AND($A203&lt;=ReportDate,$A203&gt;ReportDate-28),"Yes","No"))</f>
        <v/>
      </c>
    </row>
    <row r="204">
      <c r="A204" s="6" t="n"/>
      <c r="B204" s="12" t="n"/>
      <c r="C204" s="16" t="n"/>
      <c r="D204" s="12" t="n"/>
      <c r="E204" s="17">
        <f>IF($A204="","",ROUND((ReportDate-$A204)/7,0))</f>
        <v/>
      </c>
      <c r="F204" s="9">
        <f>IF($A204="","",IF(AND($A204&lt;=ReportDate,$A204&gt;ReportDate-28),"Yes","No"))</f>
        <v/>
      </c>
    </row>
    <row r="205">
      <c r="A205" s="6" t="n"/>
      <c r="B205" s="12" t="n"/>
      <c r="C205" s="16" t="n"/>
      <c r="D205" s="12" t="n"/>
      <c r="E205" s="17">
        <f>IF($A205="","",ROUND((ReportDate-$A205)/7,0))</f>
        <v/>
      </c>
      <c r="F205" s="9">
        <f>IF($A205="","",IF(AND($A205&lt;=ReportDate,$A205&gt;ReportDate-28),"Yes","No"))</f>
        <v/>
      </c>
    </row>
    <row r="206">
      <c r="A206" s="6" t="n"/>
      <c r="B206" s="12" t="n"/>
      <c r="C206" s="16" t="n"/>
      <c r="D206" s="12" t="n"/>
      <c r="E206" s="17">
        <f>IF($A206="","",ROUND((ReportDate-$A206)/7,0))</f>
        <v/>
      </c>
      <c r="F206" s="9">
        <f>IF($A206="","",IF(AND($A206&lt;=ReportDate,$A206&gt;ReportDate-28),"Yes","No"))</f>
        <v/>
      </c>
    </row>
    <row r="207">
      <c r="A207" s="6" t="n"/>
      <c r="B207" s="12" t="n"/>
      <c r="C207" s="16" t="n"/>
      <c r="D207" s="12" t="n"/>
      <c r="E207" s="17">
        <f>IF($A207="","",ROUND((ReportDate-$A207)/7,0))</f>
        <v/>
      </c>
      <c r="F207" s="9">
        <f>IF($A207="","",IF(AND($A207&lt;=ReportDate,$A207&gt;ReportDate-28),"Yes","No"))</f>
        <v/>
      </c>
    </row>
    <row r="208">
      <c r="A208" s="6" t="n"/>
      <c r="B208" s="12" t="n"/>
      <c r="C208" s="16" t="n"/>
      <c r="D208" s="12" t="n"/>
      <c r="E208" s="17">
        <f>IF($A208="","",ROUND((ReportDate-$A208)/7,0))</f>
        <v/>
      </c>
      <c r="F208" s="9">
        <f>IF($A208="","",IF(AND($A208&lt;=ReportDate,$A208&gt;ReportDate-28),"Yes","No"))</f>
        <v/>
      </c>
    </row>
    <row r="209">
      <c r="A209" s="6" t="n"/>
      <c r="B209" s="12" t="n"/>
      <c r="C209" s="16" t="n"/>
      <c r="D209" s="12" t="n"/>
      <c r="E209" s="17">
        <f>IF($A209="","",ROUND((ReportDate-$A209)/7,0))</f>
        <v/>
      </c>
      <c r="F209" s="9">
        <f>IF($A209="","",IF(AND($A209&lt;=ReportDate,$A209&gt;ReportDate-28),"Yes","No"))</f>
        <v/>
      </c>
    </row>
    <row r="210">
      <c r="A210" s="6" t="n"/>
      <c r="B210" s="12" t="n"/>
      <c r="C210" s="16" t="n"/>
      <c r="D210" s="12" t="n"/>
      <c r="E210" s="17">
        <f>IF($A210="","",ROUND((ReportDate-$A210)/7,0))</f>
        <v/>
      </c>
      <c r="F210" s="9">
        <f>IF($A210="","",IF(AND($A210&lt;=ReportDate,$A210&gt;ReportDate-28),"Yes","No"))</f>
        <v/>
      </c>
    </row>
    <row r="211">
      <c r="A211" s="6" t="n"/>
      <c r="B211" s="12" t="n"/>
      <c r="C211" s="16" t="n"/>
      <c r="D211" s="12" t="n"/>
      <c r="E211" s="17">
        <f>IF($A211="","",ROUND((ReportDate-$A211)/7,0))</f>
        <v/>
      </c>
      <c r="F211" s="9">
        <f>IF($A211="","",IF(AND($A211&lt;=ReportDate,$A211&gt;ReportDate-28),"Yes","No"))</f>
        <v/>
      </c>
    </row>
    <row r="212">
      <c r="A212" s="6" t="n"/>
      <c r="B212" s="12" t="n"/>
      <c r="C212" s="16" t="n"/>
      <c r="D212" s="12" t="n"/>
      <c r="E212" s="17">
        <f>IF($A212="","",ROUND((ReportDate-$A212)/7,0))</f>
        <v/>
      </c>
      <c r="F212" s="9">
        <f>IF($A212="","",IF(AND($A212&lt;=ReportDate,$A212&gt;ReportDate-28),"Yes","No"))</f>
        <v/>
      </c>
    </row>
    <row r="213">
      <c r="A213" s="6" t="n"/>
      <c r="B213" s="12" t="n"/>
      <c r="C213" s="16" t="n"/>
      <c r="D213" s="12" t="n"/>
      <c r="E213" s="17">
        <f>IF($A213="","",ROUND((ReportDate-$A213)/7,0))</f>
        <v/>
      </c>
      <c r="F213" s="9">
        <f>IF($A213="","",IF(AND($A213&lt;=ReportDate,$A213&gt;ReportDate-28),"Yes","No"))</f>
        <v/>
      </c>
    </row>
    <row r="214">
      <c r="A214" s="6" t="n"/>
      <c r="B214" s="12" t="n"/>
      <c r="C214" s="16" t="n"/>
      <c r="D214" s="12" t="n"/>
      <c r="E214" s="17">
        <f>IF($A214="","",ROUND((ReportDate-$A214)/7,0))</f>
        <v/>
      </c>
      <c r="F214" s="9">
        <f>IF($A214="","",IF(AND($A214&lt;=ReportDate,$A214&gt;ReportDate-28),"Yes","No"))</f>
        <v/>
      </c>
    </row>
    <row r="215">
      <c r="A215" s="6" t="n"/>
      <c r="B215" s="12" t="n"/>
      <c r="C215" s="16" t="n"/>
      <c r="D215" s="12" t="n"/>
      <c r="E215" s="17">
        <f>IF($A215="","",ROUND((ReportDate-$A215)/7,0))</f>
        <v/>
      </c>
      <c r="F215" s="9">
        <f>IF($A215="","",IF(AND($A215&lt;=ReportDate,$A215&gt;ReportDate-28),"Yes","No"))</f>
        <v/>
      </c>
    </row>
    <row r="216">
      <c r="A216" s="6" t="n"/>
      <c r="B216" s="12" t="n"/>
      <c r="C216" s="16" t="n"/>
      <c r="D216" s="12" t="n"/>
      <c r="E216" s="17">
        <f>IF($A216="","",ROUND((ReportDate-$A216)/7,0))</f>
        <v/>
      </c>
      <c r="F216" s="9">
        <f>IF($A216="","",IF(AND($A216&lt;=ReportDate,$A216&gt;ReportDate-28),"Yes","No"))</f>
        <v/>
      </c>
    </row>
    <row r="217">
      <c r="A217" s="6" t="n"/>
      <c r="B217" s="12" t="n"/>
      <c r="C217" s="16" t="n"/>
      <c r="D217" s="12" t="n"/>
      <c r="E217" s="17">
        <f>IF($A217="","",ROUND((ReportDate-$A217)/7,0))</f>
        <v/>
      </c>
      <c r="F217" s="9">
        <f>IF($A217="","",IF(AND($A217&lt;=ReportDate,$A217&gt;ReportDate-28),"Yes","No"))</f>
        <v/>
      </c>
    </row>
    <row r="218">
      <c r="A218" s="6" t="n"/>
      <c r="B218" s="12" t="n"/>
      <c r="C218" s="16" t="n"/>
      <c r="D218" s="12" t="n"/>
      <c r="E218" s="17">
        <f>IF($A218="","",ROUND((ReportDate-$A218)/7,0))</f>
        <v/>
      </c>
      <c r="F218" s="9">
        <f>IF($A218="","",IF(AND($A218&lt;=ReportDate,$A218&gt;ReportDate-28),"Yes","No"))</f>
        <v/>
      </c>
    </row>
    <row r="219">
      <c r="A219" s="6" t="n"/>
      <c r="B219" s="12" t="n"/>
      <c r="C219" s="16" t="n"/>
      <c r="D219" s="12" t="n"/>
      <c r="E219" s="17">
        <f>IF($A219="","",ROUND((ReportDate-$A219)/7,0))</f>
        <v/>
      </c>
      <c r="F219" s="9">
        <f>IF($A219="","",IF(AND($A219&lt;=ReportDate,$A219&gt;ReportDate-28),"Yes","No"))</f>
        <v/>
      </c>
    </row>
    <row r="220">
      <c r="A220" s="6" t="n"/>
      <c r="B220" s="12" t="n"/>
      <c r="C220" s="16" t="n"/>
      <c r="D220" s="12" t="n"/>
      <c r="E220" s="17">
        <f>IF($A220="","",ROUND((ReportDate-$A220)/7,0))</f>
        <v/>
      </c>
      <c r="F220" s="9">
        <f>IF($A220="","",IF(AND($A220&lt;=ReportDate,$A220&gt;ReportDate-28),"Yes","No"))</f>
        <v/>
      </c>
    </row>
    <row r="221">
      <c r="A221" s="6" t="n"/>
      <c r="B221" s="12" t="n"/>
      <c r="C221" s="16" t="n"/>
      <c r="D221" s="12" t="n"/>
      <c r="E221" s="17">
        <f>IF($A221="","",ROUND((ReportDate-$A221)/7,0))</f>
        <v/>
      </c>
      <c r="F221" s="9">
        <f>IF($A221="","",IF(AND($A221&lt;=ReportDate,$A221&gt;ReportDate-28),"Yes","No"))</f>
        <v/>
      </c>
    </row>
    <row r="222">
      <c r="A222" s="6" t="n"/>
      <c r="B222" s="12" t="n"/>
      <c r="C222" s="16" t="n"/>
      <c r="D222" s="12" t="n"/>
      <c r="E222" s="17">
        <f>IF($A222="","",ROUND((ReportDate-$A222)/7,0))</f>
        <v/>
      </c>
      <c r="F222" s="9">
        <f>IF($A222="","",IF(AND($A222&lt;=ReportDate,$A222&gt;ReportDate-28),"Yes","No"))</f>
        <v/>
      </c>
    </row>
    <row r="223">
      <c r="A223" s="6" t="n"/>
      <c r="B223" s="12" t="n"/>
      <c r="C223" s="16" t="n"/>
      <c r="D223" s="12" t="n"/>
      <c r="E223" s="17">
        <f>IF($A223="","",ROUND((ReportDate-$A223)/7,0))</f>
        <v/>
      </c>
      <c r="F223" s="9">
        <f>IF($A223="","",IF(AND($A223&lt;=ReportDate,$A223&gt;ReportDate-28),"Yes","No"))</f>
        <v/>
      </c>
    </row>
    <row r="224">
      <c r="A224" s="6" t="n"/>
      <c r="B224" s="12" t="n"/>
      <c r="C224" s="16" t="n"/>
      <c r="D224" s="12" t="n"/>
      <c r="E224" s="17">
        <f>IF($A224="","",ROUND((ReportDate-$A224)/7,0))</f>
        <v/>
      </c>
      <c r="F224" s="9">
        <f>IF($A224="","",IF(AND($A224&lt;=ReportDate,$A224&gt;ReportDate-28),"Yes","No"))</f>
        <v/>
      </c>
    </row>
    <row r="225">
      <c r="A225" s="6" t="n"/>
      <c r="B225" s="12" t="n"/>
      <c r="C225" s="16" t="n"/>
      <c r="D225" s="12" t="n"/>
      <c r="E225" s="17">
        <f>IF($A225="","",ROUND((ReportDate-$A225)/7,0))</f>
        <v/>
      </c>
      <c r="F225" s="9">
        <f>IF($A225="","",IF(AND($A225&lt;=ReportDate,$A225&gt;ReportDate-28),"Yes","No"))</f>
        <v/>
      </c>
    </row>
    <row r="226">
      <c r="A226" s="6" t="n"/>
      <c r="B226" s="12" t="n"/>
      <c r="C226" s="16" t="n"/>
      <c r="D226" s="12" t="n"/>
      <c r="E226" s="17">
        <f>IF($A226="","",ROUND((ReportDate-$A226)/7,0))</f>
        <v/>
      </c>
      <c r="F226" s="9">
        <f>IF($A226="","",IF(AND($A226&lt;=ReportDate,$A226&gt;ReportDate-28),"Yes","No"))</f>
        <v/>
      </c>
    </row>
    <row r="227">
      <c r="A227" s="6" t="n"/>
      <c r="B227" s="12" t="n"/>
      <c r="C227" s="16" t="n"/>
      <c r="D227" s="12" t="n"/>
      <c r="E227" s="17">
        <f>IF($A227="","",ROUND((ReportDate-$A227)/7,0))</f>
        <v/>
      </c>
      <c r="F227" s="9">
        <f>IF($A227="","",IF(AND($A227&lt;=ReportDate,$A227&gt;ReportDate-28),"Yes","No"))</f>
        <v/>
      </c>
    </row>
    <row r="228">
      <c r="A228" s="6" t="n"/>
      <c r="B228" s="12" t="n"/>
      <c r="C228" s="16" t="n"/>
      <c r="D228" s="12" t="n"/>
      <c r="E228" s="17">
        <f>IF($A228="","",ROUND((ReportDate-$A228)/7,0))</f>
        <v/>
      </c>
      <c r="F228" s="9">
        <f>IF($A228="","",IF(AND($A228&lt;=ReportDate,$A228&gt;ReportDate-28),"Yes","No"))</f>
        <v/>
      </c>
    </row>
    <row r="229">
      <c r="A229" s="6" t="n"/>
      <c r="B229" s="12" t="n"/>
      <c r="C229" s="16" t="n"/>
      <c r="D229" s="12" t="n"/>
      <c r="E229" s="17">
        <f>IF($A229="","",ROUND((ReportDate-$A229)/7,0))</f>
        <v/>
      </c>
      <c r="F229" s="9">
        <f>IF($A229="","",IF(AND($A229&lt;=ReportDate,$A229&gt;ReportDate-28),"Yes","No"))</f>
        <v/>
      </c>
    </row>
    <row r="230">
      <c r="A230" s="6" t="n"/>
      <c r="B230" s="12" t="n"/>
      <c r="C230" s="16" t="n"/>
      <c r="D230" s="12" t="n"/>
      <c r="E230" s="17">
        <f>IF($A230="","",ROUND((ReportDate-$A230)/7,0))</f>
        <v/>
      </c>
      <c r="F230" s="9">
        <f>IF($A230="","",IF(AND($A230&lt;=ReportDate,$A230&gt;ReportDate-28),"Yes","No"))</f>
        <v/>
      </c>
    </row>
    <row r="231">
      <c r="A231" s="6" t="n"/>
      <c r="B231" s="12" t="n"/>
      <c r="C231" s="16" t="n"/>
      <c r="D231" s="12" t="n"/>
      <c r="E231" s="17">
        <f>IF($A231="","",ROUND((ReportDate-$A231)/7,0))</f>
        <v/>
      </c>
      <c r="F231" s="9">
        <f>IF($A231="","",IF(AND($A231&lt;=ReportDate,$A231&gt;ReportDate-28),"Yes","No"))</f>
        <v/>
      </c>
    </row>
    <row r="232">
      <c r="A232" s="6" t="n"/>
      <c r="B232" s="12" t="n"/>
      <c r="C232" s="16" t="n"/>
      <c r="D232" s="12" t="n"/>
      <c r="E232" s="17">
        <f>IF($A232="","",ROUND((ReportDate-$A232)/7,0))</f>
        <v/>
      </c>
      <c r="F232" s="9">
        <f>IF($A232="","",IF(AND($A232&lt;=ReportDate,$A232&gt;ReportDate-28),"Yes","No"))</f>
        <v/>
      </c>
    </row>
    <row r="233">
      <c r="A233" s="6" t="n"/>
      <c r="B233" s="12" t="n"/>
      <c r="C233" s="16" t="n"/>
      <c r="D233" s="12" t="n"/>
      <c r="E233" s="17">
        <f>IF($A233="","",ROUND((ReportDate-$A233)/7,0))</f>
        <v/>
      </c>
      <c r="F233" s="9">
        <f>IF($A233="","",IF(AND($A233&lt;=ReportDate,$A233&gt;ReportDate-28),"Yes","No"))</f>
        <v/>
      </c>
    </row>
    <row r="234">
      <c r="A234" s="6" t="n"/>
      <c r="B234" s="12" t="n"/>
      <c r="C234" s="16" t="n"/>
      <c r="D234" s="12" t="n"/>
      <c r="E234" s="17">
        <f>IF($A234="","",ROUND((ReportDate-$A234)/7,0))</f>
        <v/>
      </c>
      <c r="F234" s="9">
        <f>IF($A234="","",IF(AND($A234&lt;=ReportDate,$A234&gt;ReportDate-28),"Yes","No"))</f>
        <v/>
      </c>
    </row>
    <row r="235">
      <c r="A235" s="6" t="n"/>
      <c r="B235" s="12" t="n"/>
      <c r="C235" s="16" t="n"/>
      <c r="D235" s="12" t="n"/>
      <c r="E235" s="17">
        <f>IF($A235="","",ROUND((ReportDate-$A235)/7,0))</f>
        <v/>
      </c>
      <c r="F235" s="9">
        <f>IF($A235="","",IF(AND($A235&lt;=ReportDate,$A235&gt;ReportDate-28),"Yes","No"))</f>
        <v/>
      </c>
    </row>
    <row r="236">
      <c r="A236" s="6" t="n"/>
      <c r="B236" s="12" t="n"/>
      <c r="C236" s="16" t="n"/>
      <c r="D236" s="12" t="n"/>
      <c r="E236" s="17">
        <f>IF($A236="","",ROUND((ReportDate-$A236)/7,0))</f>
        <v/>
      </c>
      <c r="F236" s="9">
        <f>IF($A236="","",IF(AND($A236&lt;=ReportDate,$A236&gt;ReportDate-28),"Yes","No"))</f>
        <v/>
      </c>
    </row>
    <row r="237">
      <c r="A237" s="6" t="n"/>
      <c r="B237" s="12" t="n"/>
      <c r="C237" s="16" t="n"/>
      <c r="D237" s="12" t="n"/>
      <c r="E237" s="17">
        <f>IF($A237="","",ROUND((ReportDate-$A237)/7,0))</f>
        <v/>
      </c>
      <c r="F237" s="9">
        <f>IF($A237="","",IF(AND($A237&lt;=ReportDate,$A237&gt;ReportDate-28),"Yes","No"))</f>
        <v/>
      </c>
    </row>
    <row r="238">
      <c r="A238" s="6" t="n"/>
      <c r="B238" s="12" t="n"/>
      <c r="C238" s="16" t="n"/>
      <c r="D238" s="12" t="n"/>
      <c r="E238" s="17">
        <f>IF($A238="","",ROUND((ReportDate-$A238)/7,0))</f>
        <v/>
      </c>
      <c r="F238" s="9">
        <f>IF($A238="","",IF(AND($A238&lt;=ReportDate,$A238&gt;ReportDate-28),"Yes","No"))</f>
        <v/>
      </c>
    </row>
    <row r="239">
      <c r="A239" s="6" t="n"/>
      <c r="B239" s="12" t="n"/>
      <c r="C239" s="16" t="n"/>
      <c r="D239" s="12" t="n"/>
      <c r="E239" s="17">
        <f>IF($A239="","",ROUND((ReportDate-$A239)/7,0))</f>
        <v/>
      </c>
      <c r="F239" s="9">
        <f>IF($A239="","",IF(AND($A239&lt;=ReportDate,$A239&gt;ReportDate-28),"Yes","No"))</f>
        <v/>
      </c>
    </row>
    <row r="240">
      <c r="A240" s="6" t="n"/>
      <c r="B240" s="12" t="n"/>
      <c r="C240" s="16" t="n"/>
      <c r="D240" s="12" t="n"/>
      <c r="E240" s="17">
        <f>IF($A240="","",ROUND((ReportDate-$A240)/7,0))</f>
        <v/>
      </c>
      <c r="F240" s="9">
        <f>IF($A240="","",IF(AND($A240&lt;=ReportDate,$A240&gt;ReportDate-28),"Yes","No"))</f>
        <v/>
      </c>
    </row>
    <row r="241">
      <c r="A241" s="6" t="n"/>
      <c r="B241" s="12" t="n"/>
      <c r="C241" s="16" t="n"/>
      <c r="D241" s="12" t="n"/>
      <c r="E241" s="17">
        <f>IF($A241="","",ROUND((ReportDate-$A241)/7,0))</f>
        <v/>
      </c>
      <c r="F241" s="9">
        <f>IF($A241="","",IF(AND($A241&lt;=ReportDate,$A241&gt;ReportDate-28),"Yes","No"))</f>
        <v/>
      </c>
    </row>
    <row r="242">
      <c r="A242" s="6" t="n"/>
      <c r="B242" s="12" t="n"/>
      <c r="C242" s="16" t="n"/>
      <c r="D242" s="12" t="n"/>
      <c r="E242" s="17">
        <f>IF($A242="","",ROUND((ReportDate-$A242)/7,0))</f>
        <v/>
      </c>
      <c r="F242" s="9">
        <f>IF($A242="","",IF(AND($A242&lt;=ReportDate,$A242&gt;ReportDate-28),"Yes","No"))</f>
        <v/>
      </c>
    </row>
    <row r="243">
      <c r="A243" s="6" t="n"/>
      <c r="B243" s="12" t="n"/>
      <c r="C243" s="16" t="n"/>
      <c r="D243" s="12" t="n"/>
      <c r="E243" s="17">
        <f>IF($A243="","",ROUND((ReportDate-$A243)/7,0))</f>
        <v/>
      </c>
      <c r="F243" s="9">
        <f>IF($A243="","",IF(AND($A243&lt;=ReportDate,$A243&gt;ReportDate-28),"Yes","No"))</f>
        <v/>
      </c>
    </row>
    <row r="244">
      <c r="A244" s="6" t="n"/>
      <c r="B244" s="12" t="n"/>
      <c r="C244" s="16" t="n"/>
      <c r="D244" s="12" t="n"/>
      <c r="E244" s="17">
        <f>IF($A244="","",ROUND((ReportDate-$A244)/7,0))</f>
        <v/>
      </c>
      <c r="F244" s="9">
        <f>IF($A244="","",IF(AND($A244&lt;=ReportDate,$A244&gt;ReportDate-28),"Yes","No"))</f>
        <v/>
      </c>
    </row>
    <row r="245">
      <c r="A245" s="6" t="n"/>
      <c r="B245" s="12" t="n"/>
      <c r="C245" s="16" t="n"/>
      <c r="D245" s="12" t="n"/>
      <c r="E245" s="17">
        <f>IF($A245="","",ROUND((ReportDate-$A245)/7,0))</f>
        <v/>
      </c>
      <c r="F245" s="9">
        <f>IF($A245="","",IF(AND($A245&lt;=ReportDate,$A245&gt;ReportDate-28),"Yes","No"))</f>
        <v/>
      </c>
    </row>
    <row r="246">
      <c r="A246" s="6" t="n"/>
      <c r="B246" s="12" t="n"/>
      <c r="C246" s="16" t="n"/>
      <c r="D246" s="12" t="n"/>
      <c r="E246" s="17">
        <f>IF($A246="","",ROUND((ReportDate-$A246)/7,0))</f>
        <v/>
      </c>
      <c r="F246" s="9">
        <f>IF($A246="","",IF(AND($A246&lt;=ReportDate,$A246&gt;ReportDate-28),"Yes","No"))</f>
        <v/>
      </c>
    </row>
    <row r="247">
      <c r="A247" s="6" t="n"/>
      <c r="B247" s="12" t="n"/>
      <c r="C247" s="16" t="n"/>
      <c r="D247" s="12" t="n"/>
      <c r="E247" s="17">
        <f>IF($A247="","",ROUND((ReportDate-$A247)/7,0))</f>
        <v/>
      </c>
      <c r="F247" s="9">
        <f>IF($A247="","",IF(AND($A247&lt;=ReportDate,$A247&gt;ReportDate-28),"Yes","No"))</f>
        <v/>
      </c>
    </row>
    <row r="248">
      <c r="A248" s="6" t="n"/>
      <c r="B248" s="12" t="n"/>
      <c r="C248" s="16" t="n"/>
      <c r="D248" s="12" t="n"/>
      <c r="E248" s="17">
        <f>IF($A248="","",ROUND((ReportDate-$A248)/7,0))</f>
        <v/>
      </c>
      <c r="F248" s="9">
        <f>IF($A248="","",IF(AND($A248&lt;=ReportDate,$A248&gt;ReportDate-28),"Yes","No"))</f>
        <v/>
      </c>
    </row>
    <row r="249">
      <c r="A249" s="6" t="n"/>
      <c r="B249" s="12" t="n"/>
      <c r="C249" s="16" t="n"/>
      <c r="D249" s="12" t="n"/>
      <c r="E249" s="17">
        <f>IF($A249="","",ROUND((ReportDate-$A249)/7,0))</f>
        <v/>
      </c>
      <c r="F249" s="9">
        <f>IF($A249="","",IF(AND($A249&lt;=ReportDate,$A249&gt;ReportDate-28),"Yes","No"))</f>
        <v/>
      </c>
    </row>
    <row r="250">
      <c r="A250" s="6" t="n"/>
      <c r="B250" s="12" t="n"/>
      <c r="C250" s="16" t="n"/>
      <c r="D250" s="12" t="n"/>
      <c r="E250" s="17">
        <f>IF($A250="","",ROUND((ReportDate-$A250)/7,0))</f>
        <v/>
      </c>
      <c r="F250" s="9">
        <f>IF($A250="","",IF(AND($A250&lt;=ReportDate,$A250&gt;ReportDate-28),"Yes","No"))</f>
        <v/>
      </c>
    </row>
    <row r="251">
      <c r="A251" s="6" t="n"/>
      <c r="B251" s="12" t="n"/>
      <c r="C251" s="16" t="n"/>
      <c r="D251" s="12" t="n"/>
      <c r="E251" s="17">
        <f>IF($A251="","",ROUND((ReportDate-$A251)/7,0))</f>
        <v/>
      </c>
      <c r="F251" s="9">
        <f>IF($A251="","",IF(AND($A251&lt;=ReportDate,$A251&gt;ReportDate-28),"Yes","No"))</f>
        <v/>
      </c>
    </row>
    <row r="252">
      <c r="A252" s="6" t="n"/>
      <c r="B252" s="12" t="n"/>
      <c r="C252" s="16" t="n"/>
      <c r="D252" s="12" t="n"/>
      <c r="E252" s="17">
        <f>IF($A252="","",ROUND((ReportDate-$A252)/7,0))</f>
        <v/>
      </c>
      <c r="F252" s="9">
        <f>IF($A252="","",IF(AND($A252&lt;=ReportDate,$A252&gt;ReportDate-28),"Yes","No"))</f>
        <v/>
      </c>
    </row>
    <row r="253">
      <c r="A253" s="6" t="n"/>
      <c r="B253" s="12" t="n"/>
      <c r="C253" s="16" t="n"/>
      <c r="D253" s="12" t="n"/>
      <c r="E253" s="17">
        <f>IF($A253="","",ROUND((ReportDate-$A253)/7,0))</f>
        <v/>
      </c>
      <c r="F253" s="9">
        <f>IF($A253="","",IF(AND($A253&lt;=ReportDate,$A253&gt;ReportDate-28),"Yes","No"))</f>
        <v/>
      </c>
    </row>
    <row r="254">
      <c r="A254" s="6" t="n"/>
      <c r="B254" s="12" t="n"/>
      <c r="C254" s="16" t="n"/>
      <c r="D254" s="12" t="n"/>
      <c r="E254" s="17">
        <f>IF($A254="","",ROUND((ReportDate-$A254)/7,0))</f>
        <v/>
      </c>
      <c r="F254" s="9">
        <f>IF($A254="","",IF(AND($A254&lt;=ReportDate,$A254&gt;ReportDate-28),"Yes","No"))</f>
        <v/>
      </c>
    </row>
    <row r="255">
      <c r="A255" s="6" t="n"/>
      <c r="B255" s="12" t="n"/>
      <c r="C255" s="16" t="n"/>
      <c r="D255" s="12" t="n"/>
      <c r="E255" s="17">
        <f>IF($A255="","",ROUND((ReportDate-$A255)/7,0))</f>
        <v/>
      </c>
      <c r="F255" s="9">
        <f>IF($A255="","",IF(AND($A255&lt;=ReportDate,$A255&gt;ReportDate-28),"Yes","No"))</f>
        <v/>
      </c>
    </row>
    <row r="256">
      <c r="A256" s="6" t="n"/>
      <c r="B256" s="12" t="n"/>
      <c r="C256" s="16" t="n"/>
      <c r="D256" s="12" t="n"/>
      <c r="E256" s="17">
        <f>IF($A256="","",ROUND((ReportDate-$A256)/7,0))</f>
        <v/>
      </c>
      <c r="F256" s="9">
        <f>IF($A256="","",IF(AND($A256&lt;=ReportDate,$A256&gt;ReportDate-28),"Yes","No"))</f>
        <v/>
      </c>
    </row>
    <row r="257">
      <c r="A257" s="6" t="n"/>
      <c r="B257" s="12" t="n"/>
      <c r="C257" s="16" t="n"/>
      <c r="D257" s="12" t="n"/>
      <c r="E257" s="17">
        <f>IF($A257="","",ROUND((ReportDate-$A257)/7,0))</f>
        <v/>
      </c>
      <c r="F257" s="9">
        <f>IF($A257="","",IF(AND($A257&lt;=ReportDate,$A257&gt;ReportDate-28),"Yes","No"))</f>
        <v/>
      </c>
    </row>
    <row r="258">
      <c r="A258" s="6" t="n"/>
      <c r="B258" s="12" t="n"/>
      <c r="C258" s="16" t="n"/>
      <c r="D258" s="12" t="n"/>
      <c r="E258" s="17">
        <f>IF($A258="","",ROUND((ReportDate-$A258)/7,0))</f>
        <v/>
      </c>
      <c r="F258" s="9">
        <f>IF($A258="","",IF(AND($A258&lt;=ReportDate,$A258&gt;ReportDate-28),"Yes","No"))</f>
        <v/>
      </c>
    </row>
    <row r="259">
      <c r="A259" s="6" t="n"/>
      <c r="B259" s="12" t="n"/>
      <c r="C259" s="16" t="n"/>
      <c r="D259" s="12" t="n"/>
      <c r="E259" s="17">
        <f>IF($A259="","",ROUND((ReportDate-$A259)/7,0))</f>
        <v/>
      </c>
      <c r="F259" s="9">
        <f>IF($A259="","",IF(AND($A259&lt;=ReportDate,$A259&gt;ReportDate-28),"Yes","No"))</f>
        <v/>
      </c>
    </row>
    <row r="260">
      <c r="A260" s="6" t="n"/>
      <c r="B260" s="12" t="n"/>
      <c r="C260" s="16" t="n"/>
      <c r="D260" s="12" t="n"/>
      <c r="E260" s="17">
        <f>IF($A260="","",ROUND((ReportDate-$A260)/7,0))</f>
        <v/>
      </c>
      <c r="F260" s="9">
        <f>IF($A260="","",IF(AND($A260&lt;=ReportDate,$A260&gt;ReportDate-28),"Yes","No"))</f>
        <v/>
      </c>
    </row>
    <row r="261">
      <c r="A261" s="6" t="n"/>
      <c r="B261" s="12" t="n"/>
      <c r="C261" s="16" t="n"/>
      <c r="D261" s="12" t="n"/>
      <c r="E261" s="17">
        <f>IF($A261="","",ROUND((ReportDate-$A261)/7,0))</f>
        <v/>
      </c>
      <c r="F261" s="9">
        <f>IF($A261="","",IF(AND($A261&lt;=ReportDate,$A261&gt;ReportDate-28),"Yes","No"))</f>
        <v/>
      </c>
    </row>
    <row r="262">
      <c r="A262" s="6" t="n"/>
      <c r="B262" s="12" t="n"/>
      <c r="C262" s="16" t="n"/>
      <c r="D262" s="12" t="n"/>
      <c r="E262" s="17">
        <f>IF($A262="","",ROUND((ReportDate-$A262)/7,0))</f>
        <v/>
      </c>
      <c r="F262" s="9">
        <f>IF($A262="","",IF(AND($A262&lt;=ReportDate,$A262&gt;ReportDate-28),"Yes","No"))</f>
        <v/>
      </c>
    </row>
    <row r="263">
      <c r="A263" s="6" t="n"/>
      <c r="B263" s="12" t="n"/>
      <c r="C263" s="16" t="n"/>
      <c r="D263" s="12" t="n"/>
      <c r="E263" s="17">
        <f>IF($A263="","",ROUND((ReportDate-$A263)/7,0))</f>
        <v/>
      </c>
      <c r="F263" s="9">
        <f>IF($A263="","",IF(AND($A263&lt;=ReportDate,$A263&gt;ReportDate-28),"Yes","No"))</f>
        <v/>
      </c>
    </row>
    <row r="264">
      <c r="A264" s="6" t="n"/>
      <c r="B264" s="12" t="n"/>
      <c r="C264" s="16" t="n"/>
      <c r="D264" s="12" t="n"/>
      <c r="E264" s="17">
        <f>IF($A264="","",ROUND((ReportDate-$A264)/7,0))</f>
        <v/>
      </c>
      <c r="F264" s="9">
        <f>IF($A264="","",IF(AND($A264&lt;=ReportDate,$A264&gt;ReportDate-28),"Yes","No"))</f>
        <v/>
      </c>
    </row>
    <row r="265">
      <c r="A265" s="6" t="n"/>
      <c r="B265" s="12" t="n"/>
      <c r="C265" s="16" t="n"/>
      <c r="D265" s="12" t="n"/>
      <c r="E265" s="17">
        <f>IF($A265="","",ROUND((ReportDate-$A265)/7,0))</f>
        <v/>
      </c>
      <c r="F265" s="9">
        <f>IF($A265="","",IF(AND($A265&lt;=ReportDate,$A265&gt;ReportDate-28),"Yes","No"))</f>
        <v/>
      </c>
    </row>
    <row r="266">
      <c r="A266" s="6" t="n"/>
      <c r="B266" s="12" t="n"/>
      <c r="C266" s="16" t="n"/>
      <c r="D266" s="12" t="n"/>
      <c r="E266" s="17">
        <f>IF($A266="","",ROUND((ReportDate-$A266)/7,0))</f>
        <v/>
      </c>
      <c r="F266" s="9">
        <f>IF($A266="","",IF(AND($A266&lt;=ReportDate,$A266&gt;ReportDate-28),"Yes","No"))</f>
        <v/>
      </c>
    </row>
    <row r="267">
      <c r="A267" s="6" t="n"/>
      <c r="B267" s="12" t="n"/>
      <c r="C267" s="16" t="n"/>
      <c r="D267" s="12" t="n"/>
      <c r="E267" s="17">
        <f>IF($A267="","",ROUND((ReportDate-$A267)/7,0))</f>
        <v/>
      </c>
      <c r="F267" s="9">
        <f>IF($A267="","",IF(AND($A267&lt;=ReportDate,$A267&gt;ReportDate-28),"Yes","No"))</f>
        <v/>
      </c>
    </row>
    <row r="268">
      <c r="A268" s="6" t="n"/>
      <c r="B268" s="12" t="n"/>
      <c r="C268" s="16" t="n"/>
      <c r="D268" s="12" t="n"/>
      <c r="E268" s="17">
        <f>IF($A268="","",ROUND((ReportDate-$A268)/7,0))</f>
        <v/>
      </c>
      <c r="F268" s="9">
        <f>IF($A268="","",IF(AND($A268&lt;=ReportDate,$A268&gt;ReportDate-28),"Yes","No"))</f>
        <v/>
      </c>
    </row>
    <row r="269">
      <c r="A269" s="6" t="n"/>
      <c r="B269" s="12" t="n"/>
      <c r="C269" s="16" t="n"/>
      <c r="D269" s="12" t="n"/>
      <c r="E269" s="17">
        <f>IF($A269="","",ROUND((ReportDate-$A269)/7,0))</f>
        <v/>
      </c>
      <c r="F269" s="9">
        <f>IF($A269="","",IF(AND($A269&lt;=ReportDate,$A269&gt;ReportDate-28),"Yes","No"))</f>
        <v/>
      </c>
    </row>
    <row r="270">
      <c r="A270" s="6" t="n"/>
      <c r="B270" s="12" t="n"/>
      <c r="C270" s="16" t="n"/>
      <c r="D270" s="12" t="n"/>
      <c r="E270" s="17">
        <f>IF($A270="","",ROUND((ReportDate-$A270)/7,0))</f>
        <v/>
      </c>
      <c r="F270" s="9">
        <f>IF($A270="","",IF(AND($A270&lt;=ReportDate,$A270&gt;ReportDate-28),"Yes","No"))</f>
        <v/>
      </c>
    </row>
    <row r="271">
      <c r="A271" s="6" t="n"/>
      <c r="B271" s="12" t="n"/>
      <c r="C271" s="16" t="n"/>
      <c r="D271" s="12" t="n"/>
      <c r="E271" s="17">
        <f>IF($A271="","",ROUND((ReportDate-$A271)/7,0))</f>
        <v/>
      </c>
      <c r="F271" s="9">
        <f>IF($A271="","",IF(AND($A271&lt;=ReportDate,$A271&gt;ReportDate-28),"Yes","No"))</f>
        <v/>
      </c>
    </row>
    <row r="272">
      <c r="A272" s="6" t="n"/>
      <c r="B272" s="12" t="n"/>
      <c r="C272" s="16" t="n"/>
      <c r="D272" s="12" t="n"/>
      <c r="E272" s="17">
        <f>IF($A272="","",ROUND((ReportDate-$A272)/7,0))</f>
        <v/>
      </c>
      <c r="F272" s="9">
        <f>IF($A272="","",IF(AND($A272&lt;=ReportDate,$A272&gt;ReportDate-28),"Yes","No"))</f>
        <v/>
      </c>
    </row>
    <row r="273">
      <c r="A273" s="6" t="n"/>
      <c r="B273" s="12" t="n"/>
      <c r="C273" s="16" t="n"/>
      <c r="D273" s="12" t="n"/>
      <c r="E273" s="17">
        <f>IF($A273="","",ROUND((ReportDate-$A273)/7,0))</f>
        <v/>
      </c>
      <c r="F273" s="9">
        <f>IF($A273="","",IF(AND($A273&lt;=ReportDate,$A273&gt;ReportDate-28),"Yes","No"))</f>
        <v/>
      </c>
    </row>
    <row r="274">
      <c r="A274" s="6" t="n"/>
      <c r="B274" s="12" t="n"/>
      <c r="C274" s="16" t="n"/>
      <c r="D274" s="12" t="n"/>
      <c r="E274" s="17">
        <f>IF($A274="","",ROUND((ReportDate-$A274)/7,0))</f>
        <v/>
      </c>
      <c r="F274" s="9">
        <f>IF($A274="","",IF(AND($A274&lt;=ReportDate,$A274&gt;ReportDate-28),"Yes","No"))</f>
        <v/>
      </c>
    </row>
    <row r="275">
      <c r="A275" s="6" t="n"/>
      <c r="B275" s="12" t="n"/>
      <c r="C275" s="16" t="n"/>
      <c r="D275" s="12" t="n"/>
      <c r="E275" s="17">
        <f>IF($A275="","",ROUND((ReportDate-$A275)/7,0))</f>
        <v/>
      </c>
      <c r="F275" s="9">
        <f>IF($A275="","",IF(AND($A275&lt;=ReportDate,$A275&gt;ReportDate-28),"Yes","No"))</f>
        <v/>
      </c>
    </row>
    <row r="276">
      <c r="A276" s="6" t="n"/>
      <c r="B276" s="12" t="n"/>
      <c r="C276" s="16" t="n"/>
      <c r="D276" s="12" t="n"/>
      <c r="E276" s="17">
        <f>IF($A276="","",ROUND((ReportDate-$A276)/7,0))</f>
        <v/>
      </c>
      <c r="F276" s="9">
        <f>IF($A276="","",IF(AND($A276&lt;=ReportDate,$A276&gt;ReportDate-28),"Yes","No"))</f>
        <v/>
      </c>
    </row>
    <row r="277">
      <c r="A277" s="6" t="n"/>
      <c r="B277" s="12" t="n"/>
      <c r="C277" s="16" t="n"/>
      <c r="D277" s="12" t="n"/>
      <c r="E277" s="17">
        <f>IF($A277="","",ROUND((ReportDate-$A277)/7,0))</f>
        <v/>
      </c>
      <c r="F277" s="9">
        <f>IF($A277="","",IF(AND($A277&lt;=ReportDate,$A277&gt;ReportDate-28),"Yes","No"))</f>
        <v/>
      </c>
    </row>
    <row r="278">
      <c r="A278" s="6" t="n"/>
      <c r="B278" s="12" t="n"/>
      <c r="C278" s="16" t="n"/>
      <c r="D278" s="12" t="n"/>
      <c r="E278" s="17">
        <f>IF($A278="","",ROUND((ReportDate-$A278)/7,0))</f>
        <v/>
      </c>
      <c r="F278" s="9">
        <f>IF($A278="","",IF(AND($A278&lt;=ReportDate,$A278&gt;ReportDate-28),"Yes","No"))</f>
        <v/>
      </c>
    </row>
    <row r="279">
      <c r="A279" s="6" t="n"/>
      <c r="B279" s="12" t="n"/>
      <c r="C279" s="16" t="n"/>
      <c r="D279" s="12" t="n"/>
      <c r="E279" s="17">
        <f>IF($A279="","",ROUND((ReportDate-$A279)/7,0))</f>
        <v/>
      </c>
      <c r="F279" s="9">
        <f>IF($A279="","",IF(AND($A279&lt;=ReportDate,$A279&gt;ReportDate-28),"Yes","No"))</f>
        <v/>
      </c>
    </row>
    <row r="280">
      <c r="A280" s="6" t="n"/>
      <c r="B280" s="12" t="n"/>
      <c r="C280" s="16" t="n"/>
      <c r="D280" s="12" t="n"/>
      <c r="E280" s="17">
        <f>IF($A280="","",ROUND((ReportDate-$A280)/7,0))</f>
        <v/>
      </c>
      <c r="F280" s="9">
        <f>IF($A280="","",IF(AND($A280&lt;=ReportDate,$A280&gt;ReportDate-28),"Yes","No"))</f>
        <v/>
      </c>
    </row>
    <row r="281">
      <c r="A281" s="6" t="n"/>
      <c r="B281" s="12" t="n"/>
      <c r="C281" s="16" t="n"/>
      <c r="D281" s="12" t="n"/>
      <c r="E281" s="17">
        <f>IF($A281="","",ROUND((ReportDate-$A281)/7,0))</f>
        <v/>
      </c>
      <c r="F281" s="9">
        <f>IF($A281="","",IF(AND($A281&lt;=ReportDate,$A281&gt;ReportDate-28),"Yes","No"))</f>
        <v/>
      </c>
    </row>
    <row r="282">
      <c r="A282" s="6" t="n"/>
      <c r="B282" s="12" t="n"/>
      <c r="C282" s="16" t="n"/>
      <c r="D282" s="12" t="n"/>
      <c r="E282" s="17">
        <f>IF($A282="","",ROUND((ReportDate-$A282)/7,0))</f>
        <v/>
      </c>
      <c r="F282" s="9">
        <f>IF($A282="","",IF(AND($A282&lt;=ReportDate,$A282&gt;ReportDate-28),"Yes","No"))</f>
        <v/>
      </c>
    </row>
    <row r="283">
      <c r="A283" s="6" t="n"/>
      <c r="B283" s="12" t="n"/>
      <c r="C283" s="16" t="n"/>
      <c r="D283" s="12" t="n"/>
      <c r="E283" s="17">
        <f>IF($A283="","",ROUND((ReportDate-$A283)/7,0))</f>
        <v/>
      </c>
      <c r="F283" s="9">
        <f>IF($A283="","",IF(AND($A283&lt;=ReportDate,$A283&gt;ReportDate-28),"Yes","No"))</f>
        <v/>
      </c>
    </row>
    <row r="284">
      <c r="A284" s="6" t="n"/>
      <c r="B284" s="12" t="n"/>
      <c r="C284" s="16" t="n"/>
      <c r="D284" s="12" t="n"/>
      <c r="E284" s="17">
        <f>IF($A284="","",ROUND((ReportDate-$A284)/7,0))</f>
        <v/>
      </c>
      <c r="F284" s="9">
        <f>IF($A284="","",IF(AND($A284&lt;=ReportDate,$A284&gt;ReportDate-28),"Yes","No"))</f>
        <v/>
      </c>
    </row>
    <row r="285">
      <c r="A285" s="6" t="n"/>
      <c r="B285" s="12" t="n"/>
      <c r="C285" s="16" t="n"/>
      <c r="D285" s="12" t="n"/>
      <c r="E285" s="17">
        <f>IF($A285="","",ROUND((ReportDate-$A285)/7,0))</f>
        <v/>
      </c>
      <c r="F285" s="9">
        <f>IF($A285="","",IF(AND($A285&lt;=ReportDate,$A285&gt;ReportDate-28),"Yes","No"))</f>
        <v/>
      </c>
    </row>
    <row r="286">
      <c r="A286" s="6" t="n"/>
      <c r="B286" s="12" t="n"/>
      <c r="C286" s="16" t="n"/>
      <c r="D286" s="12" t="n"/>
      <c r="E286" s="17">
        <f>IF($A286="","",ROUND((ReportDate-$A286)/7,0))</f>
        <v/>
      </c>
      <c r="F286" s="9">
        <f>IF($A286="","",IF(AND($A286&lt;=ReportDate,$A286&gt;ReportDate-28),"Yes","No"))</f>
        <v/>
      </c>
    </row>
    <row r="287">
      <c r="A287" s="6" t="n"/>
      <c r="B287" s="12" t="n"/>
      <c r="C287" s="16" t="n"/>
      <c r="D287" s="12" t="n"/>
      <c r="E287" s="17">
        <f>IF($A287="","",ROUND((ReportDate-$A287)/7,0))</f>
        <v/>
      </c>
      <c r="F287" s="9">
        <f>IF($A287="","",IF(AND($A287&lt;=ReportDate,$A287&gt;ReportDate-28),"Yes","No"))</f>
        <v/>
      </c>
    </row>
    <row r="288">
      <c r="A288" s="6" t="n"/>
      <c r="B288" s="12" t="n"/>
      <c r="C288" s="16" t="n"/>
      <c r="D288" s="12" t="n"/>
      <c r="E288" s="17">
        <f>IF($A288="","",ROUND((ReportDate-$A288)/7,0))</f>
        <v/>
      </c>
      <c r="F288" s="9">
        <f>IF($A288="","",IF(AND($A288&lt;=ReportDate,$A288&gt;ReportDate-28),"Yes","No"))</f>
        <v/>
      </c>
    </row>
    <row r="289">
      <c r="A289" s="6" t="n"/>
      <c r="B289" s="12" t="n"/>
      <c r="C289" s="16" t="n"/>
      <c r="D289" s="12" t="n"/>
      <c r="E289" s="17">
        <f>IF($A289="","",ROUND((ReportDate-$A289)/7,0))</f>
        <v/>
      </c>
      <c r="F289" s="9">
        <f>IF($A289="","",IF(AND($A289&lt;=ReportDate,$A289&gt;ReportDate-28),"Yes","No"))</f>
        <v/>
      </c>
    </row>
    <row r="290">
      <c r="A290" s="6" t="n"/>
      <c r="B290" s="12" t="n"/>
      <c r="C290" s="16" t="n"/>
      <c r="D290" s="12" t="n"/>
      <c r="E290" s="17">
        <f>IF($A290="","",ROUND((ReportDate-$A290)/7,0))</f>
        <v/>
      </c>
      <c r="F290" s="9">
        <f>IF($A290="","",IF(AND($A290&lt;=ReportDate,$A290&gt;ReportDate-28),"Yes","No"))</f>
        <v/>
      </c>
    </row>
    <row r="291">
      <c r="A291" s="6" t="n"/>
      <c r="B291" s="12" t="n"/>
      <c r="C291" s="16" t="n"/>
      <c r="D291" s="12" t="n"/>
      <c r="E291" s="17">
        <f>IF($A291="","",ROUND((ReportDate-$A291)/7,0))</f>
        <v/>
      </c>
      <c r="F291" s="9">
        <f>IF($A291="","",IF(AND($A291&lt;=ReportDate,$A291&gt;ReportDate-28),"Yes","No"))</f>
        <v/>
      </c>
    </row>
    <row r="292">
      <c r="A292" s="6" t="n"/>
      <c r="B292" s="12" t="n"/>
      <c r="C292" s="16" t="n"/>
      <c r="D292" s="12" t="n"/>
      <c r="E292" s="17">
        <f>IF($A292="","",ROUND((ReportDate-$A292)/7,0))</f>
        <v/>
      </c>
      <c r="F292" s="9">
        <f>IF($A292="","",IF(AND($A292&lt;=ReportDate,$A292&gt;ReportDate-28),"Yes","No"))</f>
        <v/>
      </c>
    </row>
    <row r="293">
      <c r="A293" s="6" t="n"/>
      <c r="B293" s="12" t="n"/>
      <c r="C293" s="16" t="n"/>
      <c r="D293" s="12" t="n"/>
      <c r="E293" s="17">
        <f>IF($A293="","",ROUND((ReportDate-$A293)/7,0))</f>
        <v/>
      </c>
      <c r="F293" s="9">
        <f>IF($A293="","",IF(AND($A293&lt;=ReportDate,$A293&gt;ReportDate-28),"Yes","No"))</f>
        <v/>
      </c>
    </row>
    <row r="294">
      <c r="A294" s="6" t="n"/>
      <c r="B294" s="12" t="n"/>
      <c r="C294" s="16" t="n"/>
      <c r="D294" s="12" t="n"/>
      <c r="E294" s="17">
        <f>IF($A294="","",ROUND((ReportDate-$A294)/7,0))</f>
        <v/>
      </c>
      <c r="F294" s="9">
        <f>IF($A294="","",IF(AND($A294&lt;=ReportDate,$A294&gt;ReportDate-28),"Yes","No"))</f>
        <v/>
      </c>
    </row>
    <row r="295">
      <c r="A295" s="6" t="n"/>
      <c r="B295" s="12" t="n"/>
      <c r="C295" s="16" t="n"/>
      <c r="D295" s="12" t="n"/>
      <c r="E295" s="17">
        <f>IF($A295="","",ROUND((ReportDate-$A295)/7,0))</f>
        <v/>
      </c>
      <c r="F295" s="9">
        <f>IF($A295="","",IF(AND($A295&lt;=ReportDate,$A295&gt;ReportDate-28),"Yes","No"))</f>
        <v/>
      </c>
    </row>
    <row r="296">
      <c r="A296" s="6" t="n"/>
      <c r="B296" s="12" t="n"/>
      <c r="C296" s="16" t="n"/>
      <c r="D296" s="12" t="n"/>
      <c r="E296" s="17">
        <f>IF($A296="","",ROUND((ReportDate-$A296)/7,0))</f>
        <v/>
      </c>
      <c r="F296" s="9">
        <f>IF($A296="","",IF(AND($A296&lt;=ReportDate,$A296&gt;ReportDate-28),"Yes","No"))</f>
        <v/>
      </c>
    </row>
    <row r="297">
      <c r="A297" s="6" t="n"/>
      <c r="B297" s="12" t="n"/>
      <c r="C297" s="16" t="n"/>
      <c r="D297" s="12" t="n"/>
      <c r="E297" s="17">
        <f>IF($A297="","",ROUND((ReportDate-$A297)/7,0))</f>
        <v/>
      </c>
      <c r="F297" s="9">
        <f>IF($A297="","",IF(AND($A297&lt;=ReportDate,$A297&gt;ReportDate-28),"Yes","No"))</f>
        <v/>
      </c>
    </row>
    <row r="298">
      <c r="A298" s="6" t="n"/>
      <c r="B298" s="12" t="n"/>
      <c r="C298" s="16" t="n"/>
      <c r="D298" s="12" t="n"/>
      <c r="E298" s="17">
        <f>IF($A298="","",ROUND((ReportDate-$A298)/7,0))</f>
        <v/>
      </c>
      <c r="F298" s="9">
        <f>IF($A298="","",IF(AND($A298&lt;=ReportDate,$A298&gt;ReportDate-28),"Yes","No"))</f>
        <v/>
      </c>
    </row>
    <row r="299">
      <c r="A299" s="6" t="n"/>
      <c r="B299" s="12" t="n"/>
      <c r="C299" s="16" t="n"/>
      <c r="D299" s="12" t="n"/>
      <c r="E299" s="17">
        <f>IF($A299="","",ROUND((ReportDate-$A299)/7,0))</f>
        <v/>
      </c>
      <c r="F299" s="9">
        <f>IF($A299="","",IF(AND($A299&lt;=ReportDate,$A299&gt;ReportDate-28),"Yes","No"))</f>
        <v/>
      </c>
    </row>
    <row r="300">
      <c r="A300" s="6" t="n"/>
      <c r="B300" s="12" t="n"/>
      <c r="C300" s="16" t="n"/>
      <c r="D300" s="12" t="n"/>
      <c r="E300" s="17">
        <f>IF($A300="","",ROUND((ReportDate-$A300)/7,0))</f>
        <v/>
      </c>
      <c r="F300" s="9">
        <f>IF($A300="","",IF(AND($A300&lt;=ReportDate,$A300&gt;ReportDate-28),"Yes","No"))</f>
        <v/>
      </c>
    </row>
    <row r="301">
      <c r="A301" s="6" t="n"/>
      <c r="B301" s="12" t="n"/>
      <c r="C301" s="16" t="n"/>
      <c r="D301" s="12" t="n"/>
      <c r="E301" s="17">
        <f>IF($A301="","",ROUND((ReportDate-$A301)/7,0))</f>
        <v/>
      </c>
      <c r="F301" s="9">
        <f>IF($A301="","",IF(AND($A301&lt;=ReportDate,$A301&gt;ReportDate-28),"Yes","No"))</f>
        <v/>
      </c>
    </row>
    <row r="302">
      <c r="A302" s="6" t="n"/>
      <c r="B302" s="12" t="n"/>
      <c r="C302" s="16" t="n"/>
      <c r="D302" s="12" t="n"/>
      <c r="E302" s="17">
        <f>IF($A302="","",ROUND((ReportDate-$A302)/7,0))</f>
        <v/>
      </c>
      <c r="F302" s="9">
        <f>IF($A302="","",IF(AND($A302&lt;=ReportDate,$A302&gt;ReportDate-28),"Yes","No"))</f>
        <v/>
      </c>
    </row>
    <row r="303">
      <c r="A303" s="6" t="n"/>
      <c r="B303" s="12" t="n"/>
      <c r="C303" s="16" t="n"/>
      <c r="D303" s="12" t="n"/>
      <c r="E303" s="17">
        <f>IF($A303="","",ROUND((ReportDate-$A303)/7,0))</f>
        <v/>
      </c>
      <c r="F303" s="9">
        <f>IF($A303="","",IF(AND($A303&lt;=ReportDate,$A303&gt;ReportDate-28),"Yes","No"))</f>
        <v/>
      </c>
    </row>
    <row r="304">
      <c r="A304" s="6" t="n"/>
      <c r="B304" s="12" t="n"/>
      <c r="C304" s="16" t="n"/>
      <c r="D304" s="12" t="n"/>
      <c r="E304" s="17">
        <f>IF($A304="","",ROUND((ReportDate-$A304)/7,0))</f>
        <v/>
      </c>
      <c r="F304" s="9">
        <f>IF($A304="","",IF(AND($A304&lt;=ReportDate,$A304&gt;ReportDate-28),"Yes","No"))</f>
        <v/>
      </c>
    </row>
    <row r="305">
      <c r="A305" s="6" t="n"/>
      <c r="B305" s="12" t="n"/>
      <c r="C305" s="16" t="n"/>
      <c r="D305" s="12" t="n"/>
      <c r="E305" s="17">
        <f>IF($A305="","",ROUND((ReportDate-$A305)/7,0))</f>
        <v/>
      </c>
      <c r="F305" s="9">
        <f>IF($A305="","",IF(AND($A305&lt;=ReportDate,$A305&gt;ReportDate-28),"Yes","No"))</f>
        <v/>
      </c>
    </row>
    <row r="306">
      <c r="A306" s="6" t="n"/>
      <c r="B306" s="12" t="n"/>
      <c r="C306" s="16" t="n"/>
      <c r="D306" s="12" t="n"/>
      <c r="E306" s="17">
        <f>IF($A306="","",ROUND((ReportDate-$A306)/7,0))</f>
        <v/>
      </c>
      <c r="F306" s="9">
        <f>IF($A306="","",IF(AND($A306&lt;=ReportDate,$A306&gt;ReportDate-28),"Yes","No"))</f>
        <v/>
      </c>
    </row>
    <row r="307">
      <c r="A307" s="6" t="n"/>
      <c r="B307" s="12" t="n"/>
      <c r="C307" s="16" t="n"/>
      <c r="D307" s="12" t="n"/>
      <c r="E307" s="17">
        <f>IF($A307="","",ROUND((ReportDate-$A307)/7,0))</f>
        <v/>
      </c>
      <c r="F307" s="9">
        <f>IF($A307="","",IF(AND($A307&lt;=ReportDate,$A307&gt;ReportDate-28),"Yes","No"))</f>
        <v/>
      </c>
    </row>
    <row r="308">
      <c r="A308" s="6" t="n"/>
      <c r="B308" s="12" t="n"/>
      <c r="C308" s="16" t="n"/>
      <c r="D308" s="12" t="n"/>
      <c r="E308" s="17">
        <f>IF($A308="","",ROUND((ReportDate-$A308)/7,0))</f>
        <v/>
      </c>
      <c r="F308" s="9">
        <f>IF($A308="","",IF(AND($A308&lt;=ReportDate,$A308&gt;ReportDate-28),"Yes","No"))</f>
        <v/>
      </c>
    </row>
    <row r="309">
      <c r="A309" s="6" t="n"/>
      <c r="B309" s="12" t="n"/>
      <c r="C309" s="16" t="n"/>
      <c r="D309" s="12" t="n"/>
      <c r="E309" s="17">
        <f>IF($A309="","",ROUND((ReportDate-$A309)/7,0))</f>
        <v/>
      </c>
      <c r="F309" s="9">
        <f>IF($A309="","",IF(AND($A309&lt;=ReportDate,$A309&gt;ReportDate-28),"Yes","No"))</f>
        <v/>
      </c>
    </row>
    <row r="310">
      <c r="A310" s="6" t="n"/>
      <c r="B310" s="12" t="n"/>
      <c r="C310" s="16" t="n"/>
      <c r="D310" s="12" t="n"/>
      <c r="E310" s="17">
        <f>IF($A310="","",ROUND((ReportDate-$A310)/7,0))</f>
        <v/>
      </c>
      <c r="F310" s="9">
        <f>IF($A310="","",IF(AND($A310&lt;=ReportDate,$A310&gt;ReportDate-28),"Yes","No"))</f>
        <v/>
      </c>
    </row>
    <row r="311">
      <c r="A311" s="6" t="n"/>
      <c r="B311" s="12" t="n"/>
      <c r="C311" s="16" t="n"/>
      <c r="D311" s="12" t="n"/>
      <c r="E311" s="17">
        <f>IF($A311="","",ROUND((ReportDate-$A311)/7,0))</f>
        <v/>
      </c>
      <c r="F311" s="9">
        <f>IF($A311="","",IF(AND($A311&lt;=ReportDate,$A311&gt;ReportDate-28),"Yes","No"))</f>
        <v/>
      </c>
    </row>
    <row r="312">
      <c r="A312" s="6" t="n"/>
      <c r="B312" s="12" t="n"/>
      <c r="C312" s="16" t="n"/>
      <c r="D312" s="12" t="n"/>
      <c r="E312" s="17">
        <f>IF($A312="","",ROUND((ReportDate-$A312)/7,0))</f>
        <v/>
      </c>
      <c r="F312" s="9">
        <f>IF($A312="","",IF(AND($A312&lt;=ReportDate,$A312&gt;ReportDate-28),"Yes","No"))</f>
        <v/>
      </c>
    </row>
    <row r="313">
      <c r="A313" s="6" t="n"/>
      <c r="B313" s="12" t="n"/>
      <c r="C313" s="16" t="n"/>
      <c r="D313" s="12" t="n"/>
      <c r="E313" s="17">
        <f>IF($A313="","",ROUND((ReportDate-$A313)/7,0))</f>
        <v/>
      </c>
      <c r="F313" s="9">
        <f>IF($A313="","",IF(AND($A313&lt;=ReportDate,$A313&gt;ReportDate-28),"Yes","No"))</f>
        <v/>
      </c>
    </row>
    <row r="314">
      <c r="A314" s="6" t="n"/>
      <c r="B314" s="12" t="n"/>
      <c r="C314" s="16" t="n"/>
      <c r="D314" s="12" t="n"/>
      <c r="E314" s="17">
        <f>IF($A314="","",ROUND((ReportDate-$A314)/7,0))</f>
        <v/>
      </c>
      <c r="F314" s="9">
        <f>IF($A314="","",IF(AND($A314&lt;=ReportDate,$A314&gt;ReportDate-28),"Yes","No"))</f>
        <v/>
      </c>
    </row>
    <row r="315">
      <c r="A315" s="6" t="n"/>
      <c r="B315" s="12" t="n"/>
      <c r="C315" s="16" t="n"/>
      <c r="D315" s="12" t="n"/>
      <c r="E315" s="17">
        <f>IF($A315="","",ROUND((ReportDate-$A315)/7,0))</f>
        <v/>
      </c>
      <c r="F315" s="9">
        <f>IF($A315="","",IF(AND($A315&lt;=ReportDate,$A315&gt;ReportDate-28),"Yes","No"))</f>
        <v/>
      </c>
    </row>
    <row r="316">
      <c r="A316" s="6" t="n"/>
      <c r="B316" s="12" t="n"/>
      <c r="C316" s="16" t="n"/>
      <c r="D316" s="12" t="n"/>
      <c r="E316" s="17">
        <f>IF($A316="","",ROUND((ReportDate-$A316)/7,0))</f>
        <v/>
      </c>
      <c r="F316" s="9">
        <f>IF($A316="","",IF(AND($A316&lt;=ReportDate,$A316&gt;ReportDate-28),"Yes","No"))</f>
        <v/>
      </c>
    </row>
    <row r="317">
      <c r="A317" s="6" t="n"/>
      <c r="B317" s="12" t="n"/>
      <c r="C317" s="16" t="n"/>
      <c r="D317" s="12" t="n"/>
      <c r="E317" s="17">
        <f>IF($A317="","",ROUND((ReportDate-$A317)/7,0))</f>
        <v/>
      </c>
      <c r="F317" s="9">
        <f>IF($A317="","",IF(AND($A317&lt;=ReportDate,$A317&gt;ReportDate-28),"Yes","No"))</f>
        <v/>
      </c>
    </row>
    <row r="318">
      <c r="A318" s="6" t="n"/>
      <c r="B318" s="12" t="n"/>
      <c r="C318" s="16" t="n"/>
      <c r="D318" s="12" t="n"/>
      <c r="E318" s="17">
        <f>IF($A318="","",ROUND((ReportDate-$A318)/7,0))</f>
        <v/>
      </c>
      <c r="F318" s="9">
        <f>IF($A318="","",IF(AND($A318&lt;=ReportDate,$A318&gt;ReportDate-28),"Yes","No"))</f>
        <v/>
      </c>
    </row>
    <row r="319">
      <c r="A319" s="6" t="n"/>
      <c r="B319" s="12" t="n"/>
      <c r="C319" s="16" t="n"/>
      <c r="D319" s="12" t="n"/>
      <c r="E319" s="17">
        <f>IF($A319="","",ROUND((ReportDate-$A319)/7,0))</f>
        <v/>
      </c>
      <c r="F319" s="9">
        <f>IF($A319="","",IF(AND($A319&lt;=ReportDate,$A319&gt;ReportDate-28),"Yes","No"))</f>
        <v/>
      </c>
    </row>
    <row r="320">
      <c r="A320" s="6" t="n"/>
      <c r="B320" s="12" t="n"/>
      <c r="C320" s="16" t="n"/>
      <c r="D320" s="12" t="n"/>
      <c r="E320" s="17">
        <f>IF($A320="","",ROUND((ReportDate-$A320)/7,0))</f>
        <v/>
      </c>
      <c r="F320" s="9">
        <f>IF($A320="","",IF(AND($A320&lt;=ReportDate,$A320&gt;ReportDate-28),"Yes","No"))</f>
        <v/>
      </c>
    </row>
    <row r="321">
      <c r="A321" s="6" t="n"/>
      <c r="B321" s="12" t="n"/>
      <c r="C321" s="16" t="n"/>
      <c r="D321" s="12" t="n"/>
      <c r="E321" s="17">
        <f>IF($A321="","",ROUND((ReportDate-$A321)/7,0))</f>
        <v/>
      </c>
      <c r="F321" s="9">
        <f>IF($A321="","",IF(AND($A321&lt;=ReportDate,$A321&gt;ReportDate-28),"Yes","No"))</f>
        <v/>
      </c>
    </row>
    <row r="322">
      <c r="A322" s="6" t="n"/>
      <c r="B322" s="12" t="n"/>
      <c r="C322" s="16" t="n"/>
      <c r="D322" s="12" t="n"/>
      <c r="E322" s="17">
        <f>IF($A322="","",ROUND((ReportDate-$A322)/7,0))</f>
        <v/>
      </c>
      <c r="F322" s="9">
        <f>IF($A322="","",IF(AND($A322&lt;=ReportDate,$A322&gt;ReportDate-28),"Yes","No"))</f>
        <v/>
      </c>
    </row>
    <row r="323">
      <c r="A323" s="6" t="n"/>
      <c r="B323" s="12" t="n"/>
      <c r="C323" s="16" t="n"/>
      <c r="D323" s="12" t="n"/>
      <c r="E323" s="17">
        <f>IF($A323="","",ROUND((ReportDate-$A323)/7,0))</f>
        <v/>
      </c>
      <c r="F323" s="9">
        <f>IF($A323="","",IF(AND($A323&lt;=ReportDate,$A323&gt;ReportDate-28),"Yes","No"))</f>
        <v/>
      </c>
    </row>
    <row r="324">
      <c r="A324" s="6" t="n"/>
      <c r="B324" s="12" t="n"/>
      <c r="C324" s="16" t="n"/>
      <c r="D324" s="12" t="n"/>
      <c r="E324" s="17">
        <f>IF($A324="","",ROUND((ReportDate-$A324)/7,0))</f>
        <v/>
      </c>
      <c r="F324" s="9">
        <f>IF($A324="","",IF(AND($A324&lt;=ReportDate,$A324&gt;ReportDate-28),"Yes","No"))</f>
        <v/>
      </c>
    </row>
    <row r="325">
      <c r="A325" s="6" t="n"/>
      <c r="B325" s="12" t="n"/>
      <c r="C325" s="16" t="n"/>
      <c r="D325" s="12" t="n"/>
      <c r="E325" s="17">
        <f>IF($A325="","",ROUND((ReportDate-$A325)/7,0))</f>
        <v/>
      </c>
      <c r="F325" s="9">
        <f>IF($A325="","",IF(AND($A325&lt;=ReportDate,$A325&gt;ReportDate-28),"Yes","No"))</f>
        <v/>
      </c>
    </row>
    <row r="326">
      <c r="A326" s="6" t="n"/>
      <c r="B326" s="12" t="n"/>
      <c r="C326" s="16" t="n"/>
      <c r="D326" s="12" t="n"/>
      <c r="E326" s="17">
        <f>IF($A326="","",ROUND((ReportDate-$A326)/7,0))</f>
        <v/>
      </c>
      <c r="F326" s="9">
        <f>IF($A326="","",IF(AND($A326&lt;=ReportDate,$A326&gt;ReportDate-28),"Yes","No"))</f>
        <v/>
      </c>
    </row>
    <row r="327">
      <c r="A327" s="6" t="n"/>
      <c r="B327" s="12" t="n"/>
      <c r="C327" s="16" t="n"/>
      <c r="D327" s="12" t="n"/>
      <c r="E327" s="17">
        <f>IF($A327="","",ROUND((ReportDate-$A327)/7,0))</f>
        <v/>
      </c>
      <c r="F327" s="9">
        <f>IF($A327="","",IF(AND($A327&lt;=ReportDate,$A327&gt;ReportDate-28),"Yes","No"))</f>
        <v/>
      </c>
    </row>
    <row r="328">
      <c r="A328" s="6" t="n"/>
      <c r="B328" s="12" t="n"/>
      <c r="C328" s="16" t="n"/>
      <c r="D328" s="12" t="n"/>
      <c r="E328" s="17">
        <f>IF($A328="","",ROUND((ReportDate-$A328)/7,0))</f>
        <v/>
      </c>
      <c r="F328" s="9">
        <f>IF($A328="","",IF(AND($A328&lt;=ReportDate,$A328&gt;ReportDate-28),"Yes","No"))</f>
        <v/>
      </c>
    </row>
    <row r="329">
      <c r="A329" s="6" t="n"/>
      <c r="B329" s="12" t="n"/>
      <c r="C329" s="16" t="n"/>
      <c r="D329" s="12" t="n"/>
      <c r="E329" s="17">
        <f>IF($A329="","",ROUND((ReportDate-$A329)/7,0))</f>
        <v/>
      </c>
      <c r="F329" s="9">
        <f>IF($A329="","",IF(AND($A329&lt;=ReportDate,$A329&gt;ReportDate-28),"Yes","No"))</f>
        <v/>
      </c>
    </row>
    <row r="330">
      <c r="A330" s="6" t="n"/>
      <c r="B330" s="12" t="n"/>
      <c r="C330" s="16" t="n"/>
      <c r="D330" s="12" t="n"/>
      <c r="E330" s="17">
        <f>IF($A330="","",ROUND((ReportDate-$A330)/7,0))</f>
        <v/>
      </c>
      <c r="F330" s="9">
        <f>IF($A330="","",IF(AND($A330&lt;=ReportDate,$A330&gt;ReportDate-28),"Yes","No"))</f>
        <v/>
      </c>
    </row>
    <row r="331">
      <c r="A331" s="6" t="n"/>
      <c r="B331" s="12" t="n"/>
      <c r="C331" s="16" t="n"/>
      <c r="D331" s="12" t="n"/>
      <c r="E331" s="17">
        <f>IF($A331="","",ROUND((ReportDate-$A331)/7,0))</f>
        <v/>
      </c>
      <c r="F331" s="9">
        <f>IF($A331="","",IF(AND($A331&lt;=ReportDate,$A331&gt;ReportDate-28),"Yes","No"))</f>
        <v/>
      </c>
    </row>
    <row r="332">
      <c r="A332" s="6" t="n"/>
      <c r="B332" s="12" t="n"/>
      <c r="C332" s="16" t="n"/>
      <c r="D332" s="12" t="n"/>
      <c r="E332" s="17">
        <f>IF($A332="","",ROUND((ReportDate-$A332)/7,0))</f>
        <v/>
      </c>
      <c r="F332" s="9">
        <f>IF($A332="","",IF(AND($A332&lt;=ReportDate,$A332&gt;ReportDate-28),"Yes","No"))</f>
        <v/>
      </c>
    </row>
    <row r="333">
      <c r="A333" s="6" t="n"/>
      <c r="B333" s="12" t="n"/>
      <c r="C333" s="16" t="n"/>
      <c r="D333" s="12" t="n"/>
      <c r="E333" s="17">
        <f>IF($A333="","",ROUND((ReportDate-$A333)/7,0))</f>
        <v/>
      </c>
      <c r="F333" s="9">
        <f>IF($A333="","",IF(AND($A333&lt;=ReportDate,$A333&gt;ReportDate-28),"Yes","No"))</f>
        <v/>
      </c>
    </row>
    <row r="334">
      <c r="A334" s="6" t="n"/>
      <c r="B334" s="12" t="n"/>
      <c r="C334" s="16" t="n"/>
      <c r="D334" s="12" t="n"/>
      <c r="E334" s="17">
        <f>IF($A334="","",ROUND((ReportDate-$A334)/7,0))</f>
        <v/>
      </c>
      <c r="F334" s="9">
        <f>IF($A334="","",IF(AND($A334&lt;=ReportDate,$A334&gt;ReportDate-28),"Yes","No"))</f>
        <v/>
      </c>
    </row>
    <row r="335">
      <c r="A335" s="6" t="n"/>
      <c r="B335" s="12" t="n"/>
      <c r="C335" s="16" t="n"/>
      <c r="D335" s="12" t="n"/>
      <c r="E335" s="17">
        <f>IF($A335="","",ROUND((ReportDate-$A335)/7,0))</f>
        <v/>
      </c>
      <c r="F335" s="9">
        <f>IF($A335="","",IF(AND($A335&lt;=ReportDate,$A335&gt;ReportDate-28),"Yes","No"))</f>
        <v/>
      </c>
    </row>
    <row r="336">
      <c r="A336" s="6" t="n"/>
      <c r="B336" s="12" t="n"/>
      <c r="C336" s="16" t="n"/>
      <c r="D336" s="12" t="n"/>
      <c r="E336" s="17">
        <f>IF($A336="","",ROUND((ReportDate-$A336)/7,0))</f>
        <v/>
      </c>
      <c r="F336" s="9">
        <f>IF($A336="","",IF(AND($A336&lt;=ReportDate,$A336&gt;ReportDate-28),"Yes","No"))</f>
        <v/>
      </c>
    </row>
    <row r="337">
      <c r="A337" s="6" t="n"/>
      <c r="B337" s="12" t="n"/>
      <c r="C337" s="16" t="n"/>
      <c r="D337" s="12" t="n"/>
      <c r="E337" s="17">
        <f>IF($A337="","",ROUND((ReportDate-$A337)/7,0))</f>
        <v/>
      </c>
      <c r="F337" s="9">
        <f>IF($A337="","",IF(AND($A337&lt;=ReportDate,$A337&gt;ReportDate-28),"Yes","No"))</f>
        <v/>
      </c>
    </row>
    <row r="338">
      <c r="A338" s="6" t="n"/>
      <c r="B338" s="12" t="n"/>
      <c r="C338" s="16" t="n"/>
      <c r="D338" s="12" t="n"/>
      <c r="E338" s="17">
        <f>IF($A338="","",ROUND((ReportDate-$A338)/7,0))</f>
        <v/>
      </c>
      <c r="F338" s="9">
        <f>IF($A338="","",IF(AND($A338&lt;=ReportDate,$A338&gt;ReportDate-28),"Yes","No"))</f>
        <v/>
      </c>
    </row>
    <row r="339">
      <c r="A339" s="6" t="n"/>
      <c r="B339" s="12" t="n"/>
      <c r="C339" s="16" t="n"/>
      <c r="D339" s="12" t="n"/>
      <c r="E339" s="17">
        <f>IF($A339="","",ROUND((ReportDate-$A339)/7,0))</f>
        <v/>
      </c>
      <c r="F339" s="9">
        <f>IF($A339="","",IF(AND($A339&lt;=ReportDate,$A339&gt;ReportDate-28),"Yes","No"))</f>
        <v/>
      </c>
    </row>
    <row r="340">
      <c r="A340" s="6" t="n"/>
      <c r="B340" s="12" t="n"/>
      <c r="C340" s="16" t="n"/>
      <c r="D340" s="12" t="n"/>
      <c r="E340" s="17">
        <f>IF($A340="","",ROUND((ReportDate-$A340)/7,0))</f>
        <v/>
      </c>
      <c r="F340" s="9">
        <f>IF($A340="","",IF(AND($A340&lt;=ReportDate,$A340&gt;ReportDate-28),"Yes","No"))</f>
        <v/>
      </c>
    </row>
    <row r="341">
      <c r="A341" s="6" t="n"/>
      <c r="B341" s="12" t="n"/>
      <c r="C341" s="16" t="n"/>
      <c r="D341" s="12" t="n"/>
      <c r="E341" s="17">
        <f>IF($A341="","",ROUND((ReportDate-$A341)/7,0))</f>
        <v/>
      </c>
      <c r="F341" s="9">
        <f>IF($A341="","",IF(AND($A341&lt;=ReportDate,$A341&gt;ReportDate-28),"Yes","No"))</f>
        <v/>
      </c>
    </row>
    <row r="342">
      <c r="A342" s="6" t="n"/>
      <c r="B342" s="12" t="n"/>
      <c r="C342" s="16" t="n"/>
      <c r="D342" s="12" t="n"/>
      <c r="E342" s="17">
        <f>IF($A342="","",ROUND((ReportDate-$A342)/7,0))</f>
        <v/>
      </c>
      <c r="F342" s="9">
        <f>IF($A342="","",IF(AND($A342&lt;=ReportDate,$A342&gt;ReportDate-28),"Yes","No"))</f>
        <v/>
      </c>
    </row>
    <row r="343">
      <c r="A343" s="6" t="n"/>
      <c r="B343" s="12" t="n"/>
      <c r="C343" s="16" t="n"/>
      <c r="D343" s="12" t="n"/>
      <c r="E343" s="17">
        <f>IF($A343="","",ROUND((ReportDate-$A343)/7,0))</f>
        <v/>
      </c>
      <c r="F343" s="9">
        <f>IF($A343="","",IF(AND($A343&lt;=ReportDate,$A343&gt;ReportDate-28),"Yes","No"))</f>
        <v/>
      </c>
    </row>
    <row r="344">
      <c r="A344" s="6" t="n"/>
      <c r="B344" s="12" t="n"/>
      <c r="C344" s="16" t="n"/>
      <c r="D344" s="12" t="n"/>
      <c r="E344" s="17">
        <f>IF($A344="","",ROUND((ReportDate-$A344)/7,0))</f>
        <v/>
      </c>
      <c r="F344" s="9">
        <f>IF($A344="","",IF(AND($A344&lt;=ReportDate,$A344&gt;ReportDate-28),"Yes","No"))</f>
        <v/>
      </c>
    </row>
    <row r="345">
      <c r="A345" s="6" t="n"/>
      <c r="B345" s="12" t="n"/>
      <c r="C345" s="16" t="n"/>
      <c r="D345" s="12" t="n"/>
      <c r="E345" s="17">
        <f>IF($A345="","",ROUND((ReportDate-$A345)/7,0))</f>
        <v/>
      </c>
      <c r="F345" s="9">
        <f>IF($A345="","",IF(AND($A345&lt;=ReportDate,$A345&gt;ReportDate-28),"Yes","No"))</f>
        <v/>
      </c>
    </row>
    <row r="346">
      <c r="A346" s="6" t="n"/>
      <c r="B346" s="12" t="n"/>
      <c r="C346" s="16" t="n"/>
      <c r="D346" s="12" t="n"/>
      <c r="E346" s="17">
        <f>IF($A346="","",ROUND((ReportDate-$A346)/7,0))</f>
        <v/>
      </c>
      <c r="F346" s="9">
        <f>IF($A346="","",IF(AND($A346&lt;=ReportDate,$A346&gt;ReportDate-28),"Yes","No"))</f>
        <v/>
      </c>
    </row>
    <row r="347">
      <c r="A347" s="6" t="n"/>
      <c r="B347" s="12" t="n"/>
      <c r="C347" s="16" t="n"/>
      <c r="D347" s="12" t="n"/>
      <c r="E347" s="17">
        <f>IF($A347="","",ROUND((ReportDate-$A347)/7,0))</f>
        <v/>
      </c>
      <c r="F347" s="9">
        <f>IF($A347="","",IF(AND($A347&lt;=ReportDate,$A347&gt;ReportDate-28),"Yes","No"))</f>
        <v/>
      </c>
    </row>
    <row r="348">
      <c r="A348" s="6" t="n"/>
      <c r="B348" s="12" t="n"/>
      <c r="C348" s="16" t="n"/>
      <c r="D348" s="12" t="n"/>
      <c r="E348" s="17">
        <f>IF($A348="","",ROUND((ReportDate-$A348)/7,0))</f>
        <v/>
      </c>
      <c r="F348" s="9">
        <f>IF($A348="","",IF(AND($A348&lt;=ReportDate,$A348&gt;ReportDate-28),"Yes","No"))</f>
        <v/>
      </c>
    </row>
    <row r="349">
      <c r="A349" s="6" t="n"/>
      <c r="B349" s="12" t="n"/>
      <c r="C349" s="16" t="n"/>
      <c r="D349" s="12" t="n"/>
      <c r="E349" s="17">
        <f>IF($A349="","",ROUND((ReportDate-$A349)/7,0))</f>
        <v/>
      </c>
      <c r="F349" s="9">
        <f>IF($A349="","",IF(AND($A349&lt;=ReportDate,$A349&gt;ReportDate-28),"Yes","No"))</f>
        <v/>
      </c>
    </row>
    <row r="350">
      <c r="A350" s="6" t="n"/>
      <c r="B350" s="12" t="n"/>
      <c r="C350" s="16" t="n"/>
      <c r="D350" s="12" t="n"/>
      <c r="E350" s="17">
        <f>IF($A350="","",ROUND((ReportDate-$A350)/7,0))</f>
        <v/>
      </c>
      <c r="F350" s="9">
        <f>IF($A350="","",IF(AND($A350&lt;=ReportDate,$A350&gt;ReportDate-28),"Yes","No"))</f>
        <v/>
      </c>
    </row>
    <row r="351">
      <c r="A351" s="6" t="n"/>
      <c r="B351" s="12" t="n"/>
      <c r="C351" s="16" t="n"/>
      <c r="D351" s="12" t="n"/>
      <c r="E351" s="17">
        <f>IF($A351="","",ROUND((ReportDate-$A351)/7,0))</f>
        <v/>
      </c>
      <c r="F351" s="9">
        <f>IF($A351="","",IF(AND($A351&lt;=ReportDate,$A351&gt;ReportDate-28),"Yes","No"))</f>
        <v/>
      </c>
    </row>
    <row r="352">
      <c r="A352" s="6" t="n"/>
      <c r="B352" s="12" t="n"/>
      <c r="C352" s="16" t="n"/>
      <c r="D352" s="12" t="n"/>
      <c r="E352" s="17">
        <f>IF($A352="","",ROUND((ReportDate-$A352)/7,0))</f>
        <v/>
      </c>
      <c r="F352" s="9">
        <f>IF($A352="","",IF(AND($A352&lt;=ReportDate,$A352&gt;ReportDate-28),"Yes","No"))</f>
        <v/>
      </c>
    </row>
    <row r="353">
      <c r="A353" s="6" t="n"/>
      <c r="B353" s="12" t="n"/>
      <c r="C353" s="16" t="n"/>
      <c r="D353" s="12" t="n"/>
      <c r="E353" s="17">
        <f>IF($A353="","",ROUND((ReportDate-$A353)/7,0))</f>
        <v/>
      </c>
      <c r="F353" s="9">
        <f>IF($A353="","",IF(AND($A353&lt;=ReportDate,$A353&gt;ReportDate-28),"Yes","No"))</f>
        <v/>
      </c>
    </row>
    <row r="354">
      <c r="A354" s="6" t="n"/>
      <c r="B354" s="12" t="n"/>
      <c r="C354" s="16" t="n"/>
      <c r="D354" s="12" t="n"/>
      <c r="E354" s="17">
        <f>IF($A354="","",ROUND((ReportDate-$A354)/7,0))</f>
        <v/>
      </c>
      <c r="F354" s="9">
        <f>IF($A354="","",IF(AND($A354&lt;=ReportDate,$A354&gt;ReportDate-28),"Yes","No"))</f>
        <v/>
      </c>
    </row>
    <row r="355">
      <c r="A355" s="6" t="n"/>
      <c r="B355" s="12" t="n"/>
      <c r="C355" s="16" t="n"/>
      <c r="D355" s="12" t="n"/>
      <c r="E355" s="17">
        <f>IF($A355="","",ROUND((ReportDate-$A355)/7,0))</f>
        <v/>
      </c>
      <c r="F355" s="9">
        <f>IF($A355="","",IF(AND($A355&lt;=ReportDate,$A355&gt;ReportDate-28),"Yes","No"))</f>
        <v/>
      </c>
    </row>
    <row r="356">
      <c r="A356" s="6" t="n"/>
      <c r="B356" s="12" t="n"/>
      <c r="C356" s="16" t="n"/>
      <c r="D356" s="12" t="n"/>
      <c r="E356" s="17">
        <f>IF($A356="","",ROUND((ReportDate-$A356)/7,0))</f>
        <v/>
      </c>
      <c r="F356" s="9">
        <f>IF($A356="","",IF(AND($A356&lt;=ReportDate,$A356&gt;ReportDate-28),"Yes","No"))</f>
        <v/>
      </c>
    </row>
    <row r="357">
      <c r="A357" s="6" t="n"/>
      <c r="B357" s="12" t="n"/>
      <c r="C357" s="16" t="n"/>
      <c r="D357" s="12" t="n"/>
      <c r="E357" s="17">
        <f>IF($A357="","",ROUND((ReportDate-$A357)/7,0))</f>
        <v/>
      </c>
      <c r="F357" s="9">
        <f>IF($A357="","",IF(AND($A357&lt;=ReportDate,$A357&gt;ReportDate-28),"Yes","No"))</f>
        <v/>
      </c>
    </row>
    <row r="358">
      <c r="A358" s="6" t="n"/>
      <c r="B358" s="12" t="n"/>
      <c r="C358" s="16" t="n"/>
      <c r="D358" s="12" t="n"/>
      <c r="E358" s="17">
        <f>IF($A358="","",ROUND((ReportDate-$A358)/7,0))</f>
        <v/>
      </c>
      <c r="F358" s="9">
        <f>IF($A358="","",IF(AND($A358&lt;=ReportDate,$A358&gt;ReportDate-28),"Yes","No"))</f>
        <v/>
      </c>
    </row>
    <row r="359">
      <c r="A359" s="6" t="n"/>
      <c r="B359" s="12" t="n"/>
      <c r="C359" s="16" t="n"/>
      <c r="D359" s="12" t="n"/>
      <c r="E359" s="17">
        <f>IF($A359="","",ROUND((ReportDate-$A359)/7,0))</f>
        <v/>
      </c>
      <c r="F359" s="9">
        <f>IF($A359="","",IF(AND($A359&lt;=ReportDate,$A359&gt;ReportDate-28),"Yes","No"))</f>
        <v/>
      </c>
    </row>
    <row r="360">
      <c r="A360" s="6" t="n"/>
      <c r="B360" s="12" t="n"/>
      <c r="C360" s="16" t="n"/>
      <c r="D360" s="12" t="n"/>
      <c r="E360" s="17">
        <f>IF($A360="","",ROUND((ReportDate-$A360)/7,0))</f>
        <v/>
      </c>
      <c r="F360" s="9">
        <f>IF($A360="","",IF(AND($A360&lt;=ReportDate,$A360&gt;ReportDate-28),"Yes","No"))</f>
        <v/>
      </c>
    </row>
    <row r="361">
      <c r="A361" s="6" t="n"/>
      <c r="B361" s="12" t="n"/>
      <c r="C361" s="16" t="n"/>
      <c r="D361" s="12" t="n"/>
      <c r="E361" s="17">
        <f>IF($A361="","",ROUND((ReportDate-$A361)/7,0))</f>
        <v/>
      </c>
      <c r="F361" s="9">
        <f>IF($A361="","",IF(AND($A361&lt;=ReportDate,$A361&gt;ReportDate-28),"Yes","No"))</f>
        <v/>
      </c>
    </row>
    <row r="362">
      <c r="A362" s="6" t="n"/>
      <c r="B362" s="12" t="n"/>
      <c r="C362" s="16" t="n"/>
      <c r="D362" s="12" t="n"/>
      <c r="E362" s="17">
        <f>IF($A362="","",ROUND((ReportDate-$A362)/7,0))</f>
        <v/>
      </c>
      <c r="F362" s="9">
        <f>IF($A362="","",IF(AND($A362&lt;=ReportDate,$A362&gt;ReportDate-28),"Yes","No"))</f>
        <v/>
      </c>
    </row>
    <row r="363">
      <c r="A363" s="6" t="n"/>
      <c r="B363" s="12" t="n"/>
      <c r="C363" s="16" t="n"/>
      <c r="D363" s="12" t="n"/>
      <c r="E363" s="17">
        <f>IF($A363="","",ROUND((ReportDate-$A363)/7,0))</f>
        <v/>
      </c>
      <c r="F363" s="9">
        <f>IF($A363="","",IF(AND($A363&lt;=ReportDate,$A363&gt;ReportDate-28),"Yes","No"))</f>
        <v/>
      </c>
    </row>
    <row r="364">
      <c r="A364" s="6" t="n"/>
      <c r="B364" s="12" t="n"/>
      <c r="C364" s="16" t="n"/>
      <c r="D364" s="12" t="n"/>
      <c r="E364" s="17">
        <f>IF($A364="","",ROUND((ReportDate-$A364)/7,0))</f>
        <v/>
      </c>
      <c r="F364" s="9">
        <f>IF($A364="","",IF(AND($A364&lt;=ReportDate,$A364&gt;ReportDate-28),"Yes","No"))</f>
        <v/>
      </c>
    </row>
    <row r="365">
      <c r="A365" s="6" t="n"/>
      <c r="B365" s="12" t="n"/>
      <c r="C365" s="16" t="n"/>
      <c r="D365" s="12" t="n"/>
      <c r="E365" s="17">
        <f>IF($A365="","",ROUND((ReportDate-$A365)/7,0))</f>
        <v/>
      </c>
      <c r="F365" s="9">
        <f>IF($A365="","",IF(AND($A365&lt;=ReportDate,$A365&gt;ReportDate-28),"Yes","No"))</f>
        <v/>
      </c>
    </row>
    <row r="366">
      <c r="A366" s="6" t="n"/>
      <c r="B366" s="12" t="n"/>
      <c r="C366" s="16" t="n"/>
      <c r="D366" s="12" t="n"/>
      <c r="E366" s="17">
        <f>IF($A366="","",ROUND((ReportDate-$A366)/7,0))</f>
        <v/>
      </c>
      <c r="F366" s="9">
        <f>IF($A366="","",IF(AND($A366&lt;=ReportDate,$A366&gt;ReportDate-28),"Yes","No"))</f>
        <v/>
      </c>
    </row>
    <row r="367">
      <c r="A367" s="6" t="n"/>
      <c r="B367" s="12" t="n"/>
      <c r="C367" s="16" t="n"/>
      <c r="D367" s="12" t="n"/>
      <c r="E367" s="17">
        <f>IF($A367="","",ROUND((ReportDate-$A367)/7,0))</f>
        <v/>
      </c>
      <c r="F367" s="9">
        <f>IF($A367="","",IF(AND($A367&lt;=ReportDate,$A367&gt;ReportDate-28),"Yes","No"))</f>
        <v/>
      </c>
    </row>
    <row r="368">
      <c r="A368" s="6" t="n"/>
      <c r="B368" s="12" t="n"/>
      <c r="C368" s="16" t="n"/>
      <c r="D368" s="12" t="n"/>
      <c r="E368" s="17">
        <f>IF($A368="","",ROUND((ReportDate-$A368)/7,0))</f>
        <v/>
      </c>
      <c r="F368" s="9">
        <f>IF($A368="","",IF(AND($A368&lt;=ReportDate,$A368&gt;ReportDate-28),"Yes","No"))</f>
        <v/>
      </c>
    </row>
    <row r="369">
      <c r="A369" s="6" t="n"/>
      <c r="B369" s="12" t="n"/>
      <c r="C369" s="16" t="n"/>
      <c r="D369" s="12" t="n"/>
      <c r="E369" s="17">
        <f>IF($A369="","",ROUND((ReportDate-$A369)/7,0))</f>
        <v/>
      </c>
      <c r="F369" s="9">
        <f>IF($A369="","",IF(AND($A369&lt;=ReportDate,$A369&gt;ReportDate-28),"Yes","No"))</f>
        <v/>
      </c>
    </row>
    <row r="370">
      <c r="A370" s="6" t="n"/>
      <c r="B370" s="12" t="n"/>
      <c r="C370" s="16" t="n"/>
      <c r="D370" s="12" t="n"/>
      <c r="E370" s="17">
        <f>IF($A370="","",ROUND((ReportDate-$A370)/7,0))</f>
        <v/>
      </c>
      <c r="F370" s="9">
        <f>IF($A370="","",IF(AND($A370&lt;=ReportDate,$A370&gt;ReportDate-28),"Yes","No"))</f>
        <v/>
      </c>
    </row>
    <row r="371">
      <c r="A371" s="6" t="n"/>
      <c r="B371" s="12" t="n"/>
      <c r="C371" s="16" t="n"/>
      <c r="D371" s="12" t="n"/>
      <c r="E371" s="17">
        <f>IF($A371="","",ROUND((ReportDate-$A371)/7,0))</f>
        <v/>
      </c>
      <c r="F371" s="9">
        <f>IF($A371="","",IF(AND($A371&lt;=ReportDate,$A371&gt;ReportDate-28),"Yes","No"))</f>
        <v/>
      </c>
    </row>
    <row r="372">
      <c r="A372" s="6" t="n"/>
      <c r="B372" s="12" t="n"/>
      <c r="C372" s="16" t="n"/>
      <c r="D372" s="12" t="n"/>
      <c r="E372" s="17">
        <f>IF($A372="","",ROUND((ReportDate-$A372)/7,0))</f>
        <v/>
      </c>
      <c r="F372" s="9">
        <f>IF($A372="","",IF(AND($A372&lt;=ReportDate,$A372&gt;ReportDate-28),"Yes","No"))</f>
        <v/>
      </c>
    </row>
    <row r="373">
      <c r="A373" s="6" t="n"/>
      <c r="B373" s="12" t="n"/>
      <c r="C373" s="16" t="n"/>
      <c r="D373" s="12" t="n"/>
      <c r="E373" s="17">
        <f>IF($A373="","",ROUND((ReportDate-$A373)/7,0))</f>
        <v/>
      </c>
      <c r="F373" s="9">
        <f>IF($A373="","",IF(AND($A373&lt;=ReportDate,$A373&gt;ReportDate-28),"Yes","No"))</f>
        <v/>
      </c>
    </row>
    <row r="374">
      <c r="A374" s="6" t="n"/>
      <c r="B374" s="12" t="n"/>
      <c r="C374" s="16" t="n"/>
      <c r="D374" s="12" t="n"/>
      <c r="E374" s="17">
        <f>IF($A374="","",ROUND((ReportDate-$A374)/7,0))</f>
        <v/>
      </c>
      <c r="F374" s="9">
        <f>IF($A374="","",IF(AND($A374&lt;=ReportDate,$A374&gt;ReportDate-28),"Yes","No"))</f>
        <v/>
      </c>
    </row>
    <row r="375">
      <c r="A375" s="6" t="n"/>
      <c r="B375" s="12" t="n"/>
      <c r="C375" s="16" t="n"/>
      <c r="D375" s="12" t="n"/>
      <c r="E375" s="17">
        <f>IF($A375="","",ROUND((ReportDate-$A375)/7,0))</f>
        <v/>
      </c>
      <c r="F375" s="9">
        <f>IF($A375="","",IF(AND($A375&lt;=ReportDate,$A375&gt;ReportDate-28),"Yes","No"))</f>
        <v/>
      </c>
    </row>
    <row r="376">
      <c r="A376" s="6" t="n"/>
      <c r="B376" s="12" t="n"/>
      <c r="C376" s="16" t="n"/>
      <c r="D376" s="12" t="n"/>
      <c r="E376" s="17">
        <f>IF($A376="","",ROUND((ReportDate-$A376)/7,0))</f>
        <v/>
      </c>
      <c r="F376" s="9">
        <f>IF($A376="","",IF(AND($A376&lt;=ReportDate,$A376&gt;ReportDate-28),"Yes","No"))</f>
        <v/>
      </c>
    </row>
    <row r="377">
      <c r="A377" s="6" t="n"/>
      <c r="B377" s="12" t="n"/>
      <c r="C377" s="16" t="n"/>
      <c r="D377" s="12" t="n"/>
      <c r="E377" s="17">
        <f>IF($A377="","",ROUND((ReportDate-$A377)/7,0))</f>
        <v/>
      </c>
      <c r="F377" s="9">
        <f>IF($A377="","",IF(AND($A377&lt;=ReportDate,$A377&gt;ReportDate-28),"Yes","No"))</f>
        <v/>
      </c>
    </row>
    <row r="378">
      <c r="A378" s="6" t="n"/>
      <c r="B378" s="12" t="n"/>
      <c r="C378" s="16" t="n"/>
      <c r="D378" s="12" t="n"/>
      <c r="E378" s="17">
        <f>IF($A378="","",ROUND((ReportDate-$A378)/7,0))</f>
        <v/>
      </c>
      <c r="F378" s="9">
        <f>IF($A378="","",IF(AND($A378&lt;=ReportDate,$A378&gt;ReportDate-28),"Yes","No"))</f>
        <v/>
      </c>
    </row>
    <row r="379">
      <c r="A379" s="6" t="n"/>
      <c r="B379" s="12" t="n"/>
      <c r="C379" s="16" t="n"/>
      <c r="D379" s="12" t="n"/>
      <c r="E379" s="17">
        <f>IF($A379="","",ROUND((ReportDate-$A379)/7,0))</f>
        <v/>
      </c>
      <c r="F379" s="9">
        <f>IF($A379="","",IF(AND($A379&lt;=ReportDate,$A379&gt;ReportDate-28),"Yes","No"))</f>
        <v/>
      </c>
    </row>
    <row r="380">
      <c r="A380" s="6" t="n"/>
      <c r="B380" s="12" t="n"/>
      <c r="C380" s="16" t="n"/>
      <c r="D380" s="12" t="n"/>
      <c r="E380" s="17">
        <f>IF($A380="","",ROUND((ReportDate-$A380)/7,0))</f>
        <v/>
      </c>
      <c r="F380" s="9">
        <f>IF($A380="","",IF(AND($A380&lt;=ReportDate,$A380&gt;ReportDate-28),"Yes","No"))</f>
        <v/>
      </c>
    </row>
    <row r="381">
      <c r="A381" s="6" t="n"/>
      <c r="B381" s="12" t="n"/>
      <c r="C381" s="16" t="n"/>
      <c r="D381" s="12" t="n"/>
      <c r="E381" s="17">
        <f>IF($A381="","",ROUND((ReportDate-$A381)/7,0))</f>
        <v/>
      </c>
      <c r="F381" s="9">
        <f>IF($A381="","",IF(AND($A381&lt;=ReportDate,$A381&gt;ReportDate-28),"Yes","No"))</f>
        <v/>
      </c>
    </row>
    <row r="382">
      <c r="A382" s="6" t="n"/>
      <c r="B382" s="12" t="n"/>
      <c r="C382" s="16" t="n"/>
      <c r="D382" s="12" t="n"/>
      <c r="E382" s="17">
        <f>IF($A382="","",ROUND((ReportDate-$A382)/7,0))</f>
        <v/>
      </c>
      <c r="F382" s="9">
        <f>IF($A382="","",IF(AND($A382&lt;=ReportDate,$A382&gt;ReportDate-28),"Yes","No"))</f>
        <v/>
      </c>
    </row>
    <row r="383">
      <c r="A383" s="6" t="n"/>
      <c r="B383" s="12" t="n"/>
      <c r="C383" s="16" t="n"/>
      <c r="D383" s="12" t="n"/>
      <c r="E383" s="17">
        <f>IF($A383="","",ROUND((ReportDate-$A383)/7,0))</f>
        <v/>
      </c>
      <c r="F383" s="9">
        <f>IF($A383="","",IF(AND($A383&lt;=ReportDate,$A383&gt;ReportDate-28),"Yes","No"))</f>
        <v/>
      </c>
    </row>
    <row r="384">
      <c r="A384" s="6" t="n"/>
      <c r="B384" s="12" t="n"/>
      <c r="C384" s="16" t="n"/>
      <c r="D384" s="12" t="n"/>
      <c r="E384" s="17">
        <f>IF($A384="","",ROUND((ReportDate-$A384)/7,0))</f>
        <v/>
      </c>
      <c r="F384" s="9">
        <f>IF($A384="","",IF(AND($A384&lt;=ReportDate,$A384&gt;ReportDate-28),"Yes","No"))</f>
        <v/>
      </c>
    </row>
    <row r="385">
      <c r="A385" s="6" t="n"/>
      <c r="B385" s="12" t="n"/>
      <c r="C385" s="16" t="n"/>
      <c r="D385" s="12" t="n"/>
      <c r="E385" s="17">
        <f>IF($A385="","",ROUND((ReportDate-$A385)/7,0))</f>
        <v/>
      </c>
      <c r="F385" s="9">
        <f>IF($A385="","",IF(AND($A385&lt;=ReportDate,$A385&gt;ReportDate-28),"Yes","No"))</f>
        <v/>
      </c>
    </row>
    <row r="386">
      <c r="A386" s="6" t="n"/>
      <c r="B386" s="12" t="n"/>
      <c r="C386" s="16" t="n"/>
      <c r="D386" s="12" t="n"/>
      <c r="E386" s="17">
        <f>IF($A386="","",ROUND((ReportDate-$A386)/7,0))</f>
        <v/>
      </c>
      <c r="F386" s="9">
        <f>IF($A386="","",IF(AND($A386&lt;=ReportDate,$A386&gt;ReportDate-28),"Yes","No"))</f>
        <v/>
      </c>
    </row>
    <row r="387">
      <c r="A387" s="6" t="n"/>
      <c r="B387" s="12" t="n"/>
      <c r="C387" s="16" t="n"/>
      <c r="D387" s="12" t="n"/>
      <c r="E387" s="17">
        <f>IF($A387="","",ROUND((ReportDate-$A387)/7,0))</f>
        <v/>
      </c>
      <c r="F387" s="9">
        <f>IF($A387="","",IF(AND($A387&lt;=ReportDate,$A387&gt;ReportDate-28),"Yes","No"))</f>
        <v/>
      </c>
    </row>
    <row r="388">
      <c r="A388" s="6" t="n"/>
      <c r="B388" s="12" t="n"/>
      <c r="C388" s="16" t="n"/>
      <c r="D388" s="12" t="n"/>
      <c r="E388" s="17">
        <f>IF($A388="","",ROUND((ReportDate-$A388)/7,0))</f>
        <v/>
      </c>
      <c r="F388" s="9">
        <f>IF($A388="","",IF(AND($A388&lt;=ReportDate,$A388&gt;ReportDate-28),"Yes","No"))</f>
        <v/>
      </c>
    </row>
    <row r="389">
      <c r="A389" s="6" t="n"/>
      <c r="B389" s="12" t="n"/>
      <c r="C389" s="16" t="n"/>
      <c r="D389" s="12" t="n"/>
      <c r="E389" s="17">
        <f>IF($A389="","",ROUND((ReportDate-$A389)/7,0))</f>
        <v/>
      </c>
      <c r="F389" s="9">
        <f>IF($A389="","",IF(AND($A389&lt;=ReportDate,$A389&gt;ReportDate-28),"Yes","No"))</f>
        <v/>
      </c>
    </row>
    <row r="390">
      <c r="A390" s="6" t="n"/>
      <c r="B390" s="12" t="n"/>
      <c r="C390" s="16" t="n"/>
      <c r="D390" s="12" t="n"/>
      <c r="E390" s="17">
        <f>IF($A390="","",ROUND((ReportDate-$A390)/7,0))</f>
        <v/>
      </c>
      <c r="F390" s="9">
        <f>IF($A390="","",IF(AND($A390&lt;=ReportDate,$A390&gt;ReportDate-28),"Yes","No"))</f>
        <v/>
      </c>
    </row>
    <row r="391">
      <c r="A391" s="6" t="n"/>
      <c r="B391" s="12" t="n"/>
      <c r="C391" s="16" t="n"/>
      <c r="D391" s="12" t="n"/>
      <c r="E391" s="17">
        <f>IF($A391="","",ROUND((ReportDate-$A391)/7,0))</f>
        <v/>
      </c>
      <c r="F391" s="9">
        <f>IF($A391="","",IF(AND($A391&lt;=ReportDate,$A391&gt;ReportDate-28),"Yes","No"))</f>
        <v/>
      </c>
    </row>
    <row r="392">
      <c r="A392" s="6" t="n"/>
      <c r="B392" s="12" t="n"/>
      <c r="C392" s="16" t="n"/>
      <c r="D392" s="12" t="n"/>
      <c r="E392" s="17">
        <f>IF($A392="","",ROUND((ReportDate-$A392)/7,0))</f>
        <v/>
      </c>
      <c r="F392" s="9">
        <f>IF($A392="","",IF(AND($A392&lt;=ReportDate,$A392&gt;ReportDate-28),"Yes","No"))</f>
        <v/>
      </c>
    </row>
    <row r="393">
      <c r="A393" s="6" t="n"/>
      <c r="B393" s="12" t="n"/>
      <c r="C393" s="16" t="n"/>
      <c r="D393" s="12" t="n"/>
      <c r="E393" s="17">
        <f>IF($A393="","",ROUND((ReportDate-$A393)/7,0))</f>
        <v/>
      </c>
      <c r="F393" s="9">
        <f>IF($A393="","",IF(AND($A393&lt;=ReportDate,$A393&gt;ReportDate-28),"Yes","No"))</f>
        <v/>
      </c>
    </row>
    <row r="394">
      <c r="A394" s="6" t="n"/>
      <c r="B394" s="12" t="n"/>
      <c r="C394" s="16" t="n"/>
      <c r="D394" s="12" t="n"/>
      <c r="E394" s="17">
        <f>IF($A394="","",ROUND((ReportDate-$A394)/7,0))</f>
        <v/>
      </c>
      <c r="F394" s="9">
        <f>IF($A394="","",IF(AND($A394&lt;=ReportDate,$A394&gt;ReportDate-28),"Yes","No"))</f>
        <v/>
      </c>
    </row>
    <row r="395">
      <c r="A395" s="6" t="n"/>
      <c r="B395" s="12" t="n"/>
      <c r="C395" s="16" t="n"/>
      <c r="D395" s="12" t="n"/>
      <c r="E395" s="17">
        <f>IF($A395="","",ROUND((ReportDate-$A395)/7,0))</f>
        <v/>
      </c>
      <c r="F395" s="9">
        <f>IF($A395="","",IF(AND($A395&lt;=ReportDate,$A395&gt;ReportDate-28),"Yes","No"))</f>
        <v/>
      </c>
    </row>
    <row r="396">
      <c r="A396" s="6" t="n"/>
      <c r="B396" s="12" t="n"/>
      <c r="C396" s="16" t="n"/>
      <c r="D396" s="12" t="n"/>
      <c r="E396" s="17">
        <f>IF($A396="","",ROUND((ReportDate-$A396)/7,0))</f>
        <v/>
      </c>
      <c r="F396" s="9">
        <f>IF($A396="","",IF(AND($A396&lt;=ReportDate,$A396&gt;ReportDate-28),"Yes","No"))</f>
        <v/>
      </c>
    </row>
    <row r="397">
      <c r="A397" s="6" t="n"/>
      <c r="B397" s="12" t="n"/>
      <c r="C397" s="16" t="n"/>
      <c r="D397" s="12" t="n"/>
      <c r="E397" s="17">
        <f>IF($A397="","",ROUND((ReportDate-$A397)/7,0))</f>
        <v/>
      </c>
      <c r="F397" s="9">
        <f>IF($A397="","",IF(AND($A397&lt;=ReportDate,$A397&gt;ReportDate-28),"Yes","No"))</f>
        <v/>
      </c>
    </row>
    <row r="398">
      <c r="A398" s="6" t="n"/>
      <c r="B398" s="12" t="n"/>
      <c r="C398" s="16" t="n"/>
      <c r="D398" s="12" t="n"/>
      <c r="E398" s="17">
        <f>IF($A398="","",ROUND((ReportDate-$A398)/7,0))</f>
        <v/>
      </c>
      <c r="F398" s="9">
        <f>IF($A398="","",IF(AND($A398&lt;=ReportDate,$A398&gt;ReportDate-28),"Yes","No"))</f>
        <v/>
      </c>
    </row>
    <row r="399">
      <c r="A399" s="6" t="n"/>
      <c r="B399" s="12" t="n"/>
      <c r="C399" s="16" t="n"/>
      <c r="D399" s="12" t="n"/>
      <c r="E399" s="17">
        <f>IF($A399="","",ROUND((ReportDate-$A399)/7,0))</f>
        <v/>
      </c>
      <c r="F399" s="9">
        <f>IF($A399="","",IF(AND($A399&lt;=ReportDate,$A399&gt;ReportDate-28),"Yes","No"))</f>
        <v/>
      </c>
    </row>
    <row r="400">
      <c r="A400" s="6" t="n"/>
      <c r="B400" s="12" t="n"/>
      <c r="C400" s="16" t="n"/>
      <c r="D400" s="12" t="n"/>
      <c r="E400" s="17">
        <f>IF($A400="","",ROUND((ReportDate-$A400)/7,0))</f>
        <v/>
      </c>
      <c r="F400" s="9">
        <f>IF($A400="","",IF(AND($A400&lt;=ReportDate,$A400&gt;ReportDate-28),"Yes","No"))</f>
        <v/>
      </c>
    </row>
    <row r="401">
      <c r="A401" s="6" t="n"/>
      <c r="B401" s="12" t="n"/>
      <c r="C401" s="16" t="n"/>
      <c r="D401" s="12" t="n"/>
      <c r="E401" s="17">
        <f>IF($A401="","",ROUND((ReportDate-$A401)/7,0))</f>
        <v/>
      </c>
      <c r="F401" s="9">
        <f>IF($A401="","",IF(AND($A401&lt;=ReportDate,$A401&gt;ReportDate-28),"Yes","No"))</f>
        <v/>
      </c>
    </row>
    <row r="402">
      <c r="A402" s="6" t="n"/>
      <c r="B402" s="12" t="n"/>
      <c r="C402" s="16" t="n"/>
      <c r="D402" s="12" t="n"/>
      <c r="E402" s="17">
        <f>IF($A402="","",ROUND((ReportDate-$A402)/7,0))</f>
        <v/>
      </c>
      <c r="F402" s="9">
        <f>IF($A402="","",IF(AND($A402&lt;=ReportDate,$A402&gt;ReportDate-28),"Yes","No"))</f>
        <v/>
      </c>
    </row>
    <row r="403">
      <c r="A403" s="6" t="n"/>
      <c r="B403" s="12" t="n"/>
      <c r="C403" s="16" t="n"/>
      <c r="D403" s="12" t="n"/>
      <c r="E403" s="17">
        <f>IF($A403="","",ROUND((ReportDate-$A403)/7,0))</f>
        <v/>
      </c>
      <c r="F403" s="9">
        <f>IF($A403="","",IF(AND($A403&lt;=ReportDate,$A403&gt;ReportDate-28),"Yes","No"))</f>
        <v/>
      </c>
    </row>
    <row r="404">
      <c r="A404" s="6" t="n"/>
      <c r="B404" s="12" t="n"/>
      <c r="C404" s="16" t="n"/>
      <c r="D404" s="12" t="n"/>
      <c r="E404" s="17">
        <f>IF($A404="","",ROUND((ReportDate-$A404)/7,0))</f>
        <v/>
      </c>
      <c r="F404" s="9">
        <f>IF($A404="","",IF(AND($A404&lt;=ReportDate,$A404&gt;ReportDate-28),"Yes","No"))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06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5" customWidth="1" min="1" max="1"/>
    <col width="24" customWidth="1" min="2" max="2"/>
    <col width="44" customWidth="1" min="3" max="3"/>
    <col width="44" customWidth="1" min="4" max="4"/>
    <col width="44" customWidth="1" min="5" max="5"/>
    <col width="16" customWidth="1" min="6" max="6"/>
    <col width="10" customWidth="1" min="7" max="7"/>
    <col width="8" customWidth="1" min="8" max="8"/>
  </cols>
  <sheetData>
    <row r="1">
      <c r="A1" s="1" t="inlineStr">
        <is>
          <t>Commentary — the only sheet a human writes into</t>
        </is>
      </c>
    </row>
    <row r="2">
      <c r="A2" s="2" t="inlineStr">
        <is>
          <t>Three lines is the target. The Δ and the arrow are pulled in so you are writing about the number the reader is looking at.</t>
        </is>
      </c>
    </row>
    <row r="4">
      <c r="A4" s="8">
        <f>Weekly!$A$4</f>
        <v/>
      </c>
    </row>
    <row r="5">
      <c r="A5" s="9">
        <f>"Comment rows for this week: "&amp;COUNTIF($A$7:$A$106,ReportDate)</f>
        <v/>
      </c>
    </row>
    <row r="6">
      <c r="A6" s="11" t="inlineStr">
        <is>
          <t>Week ending</t>
        </is>
      </c>
      <c r="B6" s="11" t="inlineStr">
        <is>
          <t>Metric</t>
        </is>
      </c>
      <c r="C6" s="11" t="inlineStr">
        <is>
          <t>What changed</t>
        </is>
      </c>
      <c r="D6" s="11" t="inlineStr">
        <is>
          <t>Why</t>
        </is>
      </c>
      <c r="E6" s="11" t="inlineStr">
        <is>
          <t>What we are doing about it</t>
        </is>
      </c>
      <c r="F6" s="11" t="inlineStr">
        <is>
          <t>Owner</t>
        </is>
      </c>
      <c r="G6" s="11" t="inlineStr">
        <is>
          <t>Δ</t>
        </is>
      </c>
      <c r="H6" s="11" t="inlineStr">
        <is>
          <t>Trend</t>
        </is>
      </c>
    </row>
    <row r="7">
      <c r="A7" s="6" t="n">
        <v>46271</v>
      </c>
      <c r="B7" s="12" t="inlineStr">
        <is>
          <t>Activation %</t>
        </is>
      </c>
      <c r="C7" s="12" t="inlineStr">
        <is>
          <t>Down to 34.2%, below the four-week average of 35.9%.</t>
        </is>
      </c>
      <c r="D7" s="12" t="inlineStr">
        <is>
          <t>Onboarding email step 2 was broken for Android sign-ups from Tuesday.</t>
        </is>
      </c>
      <c r="E7" s="12" t="inlineStr">
        <is>
          <t>Fix shipped Friday. Watch next week before drawing any conclusion.</t>
        </is>
      </c>
      <c r="F7" s="12" t="inlineStr">
        <is>
          <t>Priya</t>
        </is>
      </c>
      <c r="G7" s="14">
        <f>IF($B7="","",IFERROR(INDEX(Weekly!$D$8:$D$37,MATCH($B7,Weekly!$A$8:$A$37,0)),""))</f>
        <v/>
      </c>
      <c r="H7" s="9">
        <f>IF($B7="","",IFERROR(INDEX(Weekly!$F$8:$F$37,MATCH($B7,Weekly!$A$8:$A$37,0)),""))</f>
        <v/>
      </c>
    </row>
    <row r="8">
      <c r="A8" s="6" t="n">
        <v>46271</v>
      </c>
      <c r="B8" s="12" t="inlineStr">
        <is>
          <t>Tickets</t>
        </is>
      </c>
      <c r="C8" s="12" t="inlineStr">
        <is>
          <t>Down 27% on last week and below the four-week average.</t>
        </is>
      </c>
      <c r="D8" s="12" t="inlineStr">
        <is>
          <t>The billing bug that drove the spike in late August is closed.</t>
        </is>
      </c>
      <c r="E8" s="12" t="inlineStr">
        <is>
          <t>Nothing. This is the level we should expect from now on.</t>
        </is>
      </c>
      <c r="F8" s="12" t="inlineStr">
        <is>
          <t>Marc</t>
        </is>
      </c>
      <c r="G8" s="14">
        <f>IF($B8="","",IFERROR(INDEX(Weekly!$D$8:$D$37,MATCH($B8,Weekly!$A$8:$A$37,0)),""))</f>
        <v/>
      </c>
      <c r="H8" s="9">
        <f>IF($B8="","",IFERROR(INDEX(Weekly!$F$8:$F$37,MATCH($B8,Weekly!$A$8:$A$37,0)),""))</f>
        <v/>
      </c>
    </row>
    <row r="9">
      <c r="A9" s="6" t="n">
        <v>46271</v>
      </c>
      <c r="B9" s="12" t="inlineStr">
        <is>
          <t>MRR added</t>
        </is>
      </c>
      <c r="C9" s="12" t="inlineStr">
        <is>
          <t>18.4k, the best week of the four.</t>
        </is>
      </c>
      <c r="D9" s="12" t="inlineStr">
        <is>
          <t>Two annual upgrades landed in the same week — timing, not a step change.</t>
        </is>
      </c>
      <c r="E9" s="12" t="inlineStr">
        <is>
          <t>Do not reforecast on one week. Revisit at the end of the month.</t>
        </is>
      </c>
      <c r="F9" s="12" t="inlineStr">
        <is>
          <t>Alina</t>
        </is>
      </c>
      <c r="G9" s="14">
        <f>IF($B9="","",IFERROR(INDEX(Weekly!$D$8:$D$37,MATCH($B9,Weekly!$A$8:$A$37,0)),""))</f>
        <v/>
      </c>
      <c r="H9" s="9">
        <f>IF($B9="","",IFERROR(INDEX(Weekly!$F$8:$F$37,MATCH($B9,Weekly!$A$8:$A$37,0)),""))</f>
        <v/>
      </c>
    </row>
    <row r="10">
      <c r="A10" s="6" t="n"/>
      <c r="B10" s="12" t="n"/>
      <c r="C10" s="12" t="n"/>
      <c r="D10" s="12" t="n"/>
      <c r="E10" s="12" t="n"/>
      <c r="F10" s="12" t="n"/>
      <c r="G10" s="14">
        <f>IF($B10="","",IFERROR(INDEX(Weekly!$D$8:$D$37,MATCH($B10,Weekly!$A$8:$A$37,0)),""))</f>
        <v/>
      </c>
      <c r="H10" s="9">
        <f>IF($B10="","",IFERROR(INDEX(Weekly!$F$8:$F$37,MATCH($B10,Weekly!$A$8:$A$37,0)),""))</f>
        <v/>
      </c>
    </row>
    <row r="11">
      <c r="A11" s="6" t="n"/>
      <c r="B11" s="12" t="n"/>
      <c r="C11" s="12" t="n"/>
      <c r="D11" s="12" t="n"/>
      <c r="E11" s="12" t="n"/>
      <c r="F11" s="12" t="n"/>
      <c r="G11" s="14">
        <f>IF($B11="","",IFERROR(INDEX(Weekly!$D$8:$D$37,MATCH($B11,Weekly!$A$8:$A$37,0)),""))</f>
        <v/>
      </c>
      <c r="H11" s="9">
        <f>IF($B11="","",IFERROR(INDEX(Weekly!$F$8:$F$37,MATCH($B11,Weekly!$A$8:$A$37,0)),""))</f>
        <v/>
      </c>
    </row>
    <row r="12">
      <c r="A12" s="6" t="n"/>
      <c r="B12" s="12" t="n"/>
      <c r="C12" s="12" t="n"/>
      <c r="D12" s="12" t="n"/>
      <c r="E12" s="12" t="n"/>
      <c r="F12" s="12" t="n"/>
      <c r="G12" s="14">
        <f>IF($B12="","",IFERROR(INDEX(Weekly!$D$8:$D$37,MATCH($B12,Weekly!$A$8:$A$37,0)),""))</f>
        <v/>
      </c>
      <c r="H12" s="9">
        <f>IF($B12="","",IFERROR(INDEX(Weekly!$F$8:$F$37,MATCH($B12,Weekly!$A$8:$A$37,0)),""))</f>
        <v/>
      </c>
    </row>
    <row r="13">
      <c r="A13" s="6" t="n"/>
      <c r="B13" s="12" t="n"/>
      <c r="C13" s="12" t="n"/>
      <c r="D13" s="12" t="n"/>
      <c r="E13" s="12" t="n"/>
      <c r="F13" s="12" t="n"/>
      <c r="G13" s="14">
        <f>IF($B13="","",IFERROR(INDEX(Weekly!$D$8:$D$37,MATCH($B13,Weekly!$A$8:$A$37,0)),""))</f>
        <v/>
      </c>
      <c r="H13" s="9">
        <f>IF($B13="","",IFERROR(INDEX(Weekly!$F$8:$F$37,MATCH($B13,Weekly!$A$8:$A$37,0)),""))</f>
        <v/>
      </c>
    </row>
    <row r="14">
      <c r="A14" s="6" t="n"/>
      <c r="B14" s="12" t="n"/>
      <c r="C14" s="12" t="n"/>
      <c r="D14" s="12" t="n"/>
      <c r="E14" s="12" t="n"/>
      <c r="F14" s="12" t="n"/>
      <c r="G14" s="14">
        <f>IF($B14="","",IFERROR(INDEX(Weekly!$D$8:$D$37,MATCH($B14,Weekly!$A$8:$A$37,0)),""))</f>
        <v/>
      </c>
      <c r="H14" s="9">
        <f>IF($B14="","",IFERROR(INDEX(Weekly!$F$8:$F$37,MATCH($B14,Weekly!$A$8:$A$37,0)),""))</f>
        <v/>
      </c>
    </row>
    <row r="15">
      <c r="A15" s="6" t="n"/>
      <c r="B15" s="12" t="n"/>
      <c r="C15" s="12" t="n"/>
      <c r="D15" s="12" t="n"/>
      <c r="E15" s="12" t="n"/>
      <c r="F15" s="12" t="n"/>
      <c r="G15" s="14">
        <f>IF($B15="","",IFERROR(INDEX(Weekly!$D$8:$D$37,MATCH($B15,Weekly!$A$8:$A$37,0)),""))</f>
        <v/>
      </c>
      <c r="H15" s="9">
        <f>IF($B15="","",IFERROR(INDEX(Weekly!$F$8:$F$37,MATCH($B15,Weekly!$A$8:$A$37,0)),""))</f>
        <v/>
      </c>
    </row>
    <row r="16">
      <c r="A16" s="6" t="n"/>
      <c r="B16" s="12" t="n"/>
      <c r="C16" s="12" t="n"/>
      <c r="D16" s="12" t="n"/>
      <c r="E16" s="12" t="n"/>
      <c r="F16" s="12" t="n"/>
      <c r="G16" s="14">
        <f>IF($B16="","",IFERROR(INDEX(Weekly!$D$8:$D$37,MATCH($B16,Weekly!$A$8:$A$37,0)),""))</f>
        <v/>
      </c>
      <c r="H16" s="9">
        <f>IF($B16="","",IFERROR(INDEX(Weekly!$F$8:$F$37,MATCH($B16,Weekly!$A$8:$A$37,0)),""))</f>
        <v/>
      </c>
    </row>
    <row r="17">
      <c r="A17" s="6" t="n"/>
      <c r="B17" s="12" t="n"/>
      <c r="C17" s="12" t="n"/>
      <c r="D17" s="12" t="n"/>
      <c r="E17" s="12" t="n"/>
      <c r="F17" s="12" t="n"/>
      <c r="G17" s="14">
        <f>IF($B17="","",IFERROR(INDEX(Weekly!$D$8:$D$37,MATCH($B17,Weekly!$A$8:$A$37,0)),""))</f>
        <v/>
      </c>
      <c r="H17" s="9">
        <f>IF($B17="","",IFERROR(INDEX(Weekly!$F$8:$F$37,MATCH($B17,Weekly!$A$8:$A$37,0)),""))</f>
        <v/>
      </c>
    </row>
    <row r="18">
      <c r="A18" s="6" t="n"/>
      <c r="B18" s="12" t="n"/>
      <c r="C18" s="12" t="n"/>
      <c r="D18" s="12" t="n"/>
      <c r="E18" s="12" t="n"/>
      <c r="F18" s="12" t="n"/>
      <c r="G18" s="14">
        <f>IF($B18="","",IFERROR(INDEX(Weekly!$D$8:$D$37,MATCH($B18,Weekly!$A$8:$A$37,0)),""))</f>
        <v/>
      </c>
      <c r="H18" s="9">
        <f>IF($B18="","",IFERROR(INDEX(Weekly!$F$8:$F$37,MATCH($B18,Weekly!$A$8:$A$37,0)),""))</f>
        <v/>
      </c>
    </row>
    <row r="19">
      <c r="A19" s="6" t="n"/>
      <c r="B19" s="12" t="n"/>
      <c r="C19" s="12" t="n"/>
      <c r="D19" s="12" t="n"/>
      <c r="E19" s="12" t="n"/>
      <c r="F19" s="12" t="n"/>
      <c r="G19" s="14">
        <f>IF($B19="","",IFERROR(INDEX(Weekly!$D$8:$D$37,MATCH($B19,Weekly!$A$8:$A$37,0)),""))</f>
        <v/>
      </c>
      <c r="H19" s="9">
        <f>IF($B19="","",IFERROR(INDEX(Weekly!$F$8:$F$37,MATCH($B19,Weekly!$A$8:$A$37,0)),""))</f>
        <v/>
      </c>
    </row>
    <row r="20">
      <c r="A20" s="6" t="n"/>
      <c r="B20" s="12" t="n"/>
      <c r="C20" s="12" t="n"/>
      <c r="D20" s="12" t="n"/>
      <c r="E20" s="12" t="n"/>
      <c r="F20" s="12" t="n"/>
      <c r="G20" s="14">
        <f>IF($B20="","",IFERROR(INDEX(Weekly!$D$8:$D$37,MATCH($B20,Weekly!$A$8:$A$37,0)),""))</f>
        <v/>
      </c>
      <c r="H20" s="9">
        <f>IF($B20="","",IFERROR(INDEX(Weekly!$F$8:$F$37,MATCH($B20,Weekly!$A$8:$A$37,0)),""))</f>
        <v/>
      </c>
    </row>
    <row r="21">
      <c r="A21" s="6" t="n"/>
      <c r="B21" s="12" t="n"/>
      <c r="C21" s="12" t="n"/>
      <c r="D21" s="12" t="n"/>
      <c r="E21" s="12" t="n"/>
      <c r="F21" s="12" t="n"/>
      <c r="G21" s="14">
        <f>IF($B21="","",IFERROR(INDEX(Weekly!$D$8:$D$37,MATCH($B21,Weekly!$A$8:$A$37,0)),""))</f>
        <v/>
      </c>
      <c r="H21" s="9">
        <f>IF($B21="","",IFERROR(INDEX(Weekly!$F$8:$F$37,MATCH($B21,Weekly!$A$8:$A$37,0)),""))</f>
        <v/>
      </c>
    </row>
    <row r="22">
      <c r="A22" s="6" t="n"/>
      <c r="B22" s="12" t="n"/>
      <c r="C22" s="12" t="n"/>
      <c r="D22" s="12" t="n"/>
      <c r="E22" s="12" t="n"/>
      <c r="F22" s="12" t="n"/>
      <c r="G22" s="14">
        <f>IF($B22="","",IFERROR(INDEX(Weekly!$D$8:$D$37,MATCH($B22,Weekly!$A$8:$A$37,0)),""))</f>
        <v/>
      </c>
      <c r="H22" s="9">
        <f>IF($B22="","",IFERROR(INDEX(Weekly!$F$8:$F$37,MATCH($B22,Weekly!$A$8:$A$37,0)),""))</f>
        <v/>
      </c>
    </row>
    <row r="23">
      <c r="A23" s="6" t="n"/>
      <c r="B23" s="12" t="n"/>
      <c r="C23" s="12" t="n"/>
      <c r="D23" s="12" t="n"/>
      <c r="E23" s="12" t="n"/>
      <c r="F23" s="12" t="n"/>
      <c r="G23" s="14">
        <f>IF($B23="","",IFERROR(INDEX(Weekly!$D$8:$D$37,MATCH($B23,Weekly!$A$8:$A$37,0)),""))</f>
        <v/>
      </c>
      <c r="H23" s="9">
        <f>IF($B23="","",IFERROR(INDEX(Weekly!$F$8:$F$37,MATCH($B23,Weekly!$A$8:$A$37,0)),""))</f>
        <v/>
      </c>
    </row>
    <row r="24">
      <c r="A24" s="6" t="n"/>
      <c r="B24" s="12" t="n"/>
      <c r="C24" s="12" t="n"/>
      <c r="D24" s="12" t="n"/>
      <c r="E24" s="12" t="n"/>
      <c r="F24" s="12" t="n"/>
      <c r="G24" s="14">
        <f>IF($B24="","",IFERROR(INDEX(Weekly!$D$8:$D$37,MATCH($B24,Weekly!$A$8:$A$37,0)),""))</f>
        <v/>
      </c>
      <c r="H24" s="9">
        <f>IF($B24="","",IFERROR(INDEX(Weekly!$F$8:$F$37,MATCH($B24,Weekly!$A$8:$A$37,0)),""))</f>
        <v/>
      </c>
    </row>
    <row r="25">
      <c r="A25" s="6" t="n"/>
      <c r="B25" s="12" t="n"/>
      <c r="C25" s="12" t="n"/>
      <c r="D25" s="12" t="n"/>
      <c r="E25" s="12" t="n"/>
      <c r="F25" s="12" t="n"/>
      <c r="G25" s="14">
        <f>IF($B25="","",IFERROR(INDEX(Weekly!$D$8:$D$37,MATCH($B25,Weekly!$A$8:$A$37,0)),""))</f>
        <v/>
      </c>
      <c r="H25" s="9">
        <f>IF($B25="","",IFERROR(INDEX(Weekly!$F$8:$F$37,MATCH($B25,Weekly!$A$8:$A$37,0)),""))</f>
        <v/>
      </c>
    </row>
    <row r="26">
      <c r="A26" s="6" t="n"/>
      <c r="B26" s="12" t="n"/>
      <c r="C26" s="12" t="n"/>
      <c r="D26" s="12" t="n"/>
      <c r="E26" s="12" t="n"/>
      <c r="F26" s="12" t="n"/>
      <c r="G26" s="14">
        <f>IF($B26="","",IFERROR(INDEX(Weekly!$D$8:$D$37,MATCH($B26,Weekly!$A$8:$A$37,0)),""))</f>
        <v/>
      </c>
      <c r="H26" s="9">
        <f>IF($B26="","",IFERROR(INDEX(Weekly!$F$8:$F$37,MATCH($B26,Weekly!$A$8:$A$37,0)),""))</f>
        <v/>
      </c>
    </row>
    <row r="27">
      <c r="A27" s="6" t="n"/>
      <c r="B27" s="12" t="n"/>
      <c r="C27" s="12" t="n"/>
      <c r="D27" s="12" t="n"/>
      <c r="E27" s="12" t="n"/>
      <c r="F27" s="12" t="n"/>
      <c r="G27" s="14">
        <f>IF($B27="","",IFERROR(INDEX(Weekly!$D$8:$D$37,MATCH($B27,Weekly!$A$8:$A$37,0)),""))</f>
        <v/>
      </c>
      <c r="H27" s="9">
        <f>IF($B27="","",IFERROR(INDEX(Weekly!$F$8:$F$37,MATCH($B27,Weekly!$A$8:$A$37,0)),""))</f>
        <v/>
      </c>
    </row>
    <row r="28">
      <c r="A28" s="6" t="n"/>
      <c r="B28" s="12" t="n"/>
      <c r="C28" s="12" t="n"/>
      <c r="D28" s="12" t="n"/>
      <c r="E28" s="12" t="n"/>
      <c r="F28" s="12" t="n"/>
      <c r="G28" s="14">
        <f>IF($B28="","",IFERROR(INDEX(Weekly!$D$8:$D$37,MATCH($B28,Weekly!$A$8:$A$37,0)),""))</f>
        <v/>
      </c>
      <c r="H28" s="9">
        <f>IF($B28="","",IFERROR(INDEX(Weekly!$F$8:$F$37,MATCH($B28,Weekly!$A$8:$A$37,0)),""))</f>
        <v/>
      </c>
    </row>
    <row r="29">
      <c r="A29" s="6" t="n"/>
      <c r="B29" s="12" t="n"/>
      <c r="C29" s="12" t="n"/>
      <c r="D29" s="12" t="n"/>
      <c r="E29" s="12" t="n"/>
      <c r="F29" s="12" t="n"/>
      <c r="G29" s="14">
        <f>IF($B29="","",IFERROR(INDEX(Weekly!$D$8:$D$37,MATCH($B29,Weekly!$A$8:$A$37,0)),""))</f>
        <v/>
      </c>
      <c r="H29" s="9">
        <f>IF($B29="","",IFERROR(INDEX(Weekly!$F$8:$F$37,MATCH($B29,Weekly!$A$8:$A$37,0)),""))</f>
        <v/>
      </c>
    </row>
    <row r="30">
      <c r="A30" s="6" t="n"/>
      <c r="B30" s="12" t="n"/>
      <c r="C30" s="12" t="n"/>
      <c r="D30" s="12" t="n"/>
      <c r="E30" s="12" t="n"/>
      <c r="F30" s="12" t="n"/>
      <c r="G30" s="14">
        <f>IF($B30="","",IFERROR(INDEX(Weekly!$D$8:$D$37,MATCH($B30,Weekly!$A$8:$A$37,0)),""))</f>
        <v/>
      </c>
      <c r="H30" s="9">
        <f>IF($B30="","",IFERROR(INDEX(Weekly!$F$8:$F$37,MATCH($B30,Weekly!$A$8:$A$37,0)),""))</f>
        <v/>
      </c>
    </row>
    <row r="31">
      <c r="A31" s="6" t="n"/>
      <c r="B31" s="12" t="n"/>
      <c r="C31" s="12" t="n"/>
      <c r="D31" s="12" t="n"/>
      <c r="E31" s="12" t="n"/>
      <c r="F31" s="12" t="n"/>
      <c r="G31" s="14">
        <f>IF($B31="","",IFERROR(INDEX(Weekly!$D$8:$D$37,MATCH($B31,Weekly!$A$8:$A$37,0)),""))</f>
        <v/>
      </c>
      <c r="H31" s="9">
        <f>IF($B31="","",IFERROR(INDEX(Weekly!$F$8:$F$37,MATCH($B31,Weekly!$A$8:$A$37,0)),""))</f>
        <v/>
      </c>
    </row>
    <row r="32">
      <c r="A32" s="6" t="n"/>
      <c r="B32" s="12" t="n"/>
      <c r="C32" s="12" t="n"/>
      <c r="D32" s="12" t="n"/>
      <c r="E32" s="12" t="n"/>
      <c r="F32" s="12" t="n"/>
      <c r="G32" s="14">
        <f>IF($B32="","",IFERROR(INDEX(Weekly!$D$8:$D$37,MATCH($B32,Weekly!$A$8:$A$37,0)),""))</f>
        <v/>
      </c>
      <c r="H32" s="9">
        <f>IF($B32="","",IFERROR(INDEX(Weekly!$F$8:$F$37,MATCH($B32,Weekly!$A$8:$A$37,0)),""))</f>
        <v/>
      </c>
    </row>
    <row r="33">
      <c r="A33" s="6" t="n"/>
      <c r="B33" s="12" t="n"/>
      <c r="C33" s="12" t="n"/>
      <c r="D33" s="12" t="n"/>
      <c r="E33" s="12" t="n"/>
      <c r="F33" s="12" t="n"/>
      <c r="G33" s="14">
        <f>IF($B33="","",IFERROR(INDEX(Weekly!$D$8:$D$37,MATCH($B33,Weekly!$A$8:$A$37,0)),""))</f>
        <v/>
      </c>
      <c r="H33" s="9">
        <f>IF($B33="","",IFERROR(INDEX(Weekly!$F$8:$F$37,MATCH($B33,Weekly!$A$8:$A$37,0)),""))</f>
        <v/>
      </c>
    </row>
    <row r="34">
      <c r="A34" s="6" t="n"/>
      <c r="B34" s="12" t="n"/>
      <c r="C34" s="12" t="n"/>
      <c r="D34" s="12" t="n"/>
      <c r="E34" s="12" t="n"/>
      <c r="F34" s="12" t="n"/>
      <c r="G34" s="14">
        <f>IF($B34="","",IFERROR(INDEX(Weekly!$D$8:$D$37,MATCH($B34,Weekly!$A$8:$A$37,0)),""))</f>
        <v/>
      </c>
      <c r="H34" s="9">
        <f>IF($B34="","",IFERROR(INDEX(Weekly!$F$8:$F$37,MATCH($B34,Weekly!$A$8:$A$37,0)),""))</f>
        <v/>
      </c>
    </row>
    <row r="35">
      <c r="A35" s="6" t="n"/>
      <c r="B35" s="12" t="n"/>
      <c r="C35" s="12" t="n"/>
      <c r="D35" s="12" t="n"/>
      <c r="E35" s="12" t="n"/>
      <c r="F35" s="12" t="n"/>
      <c r="G35" s="14">
        <f>IF($B35="","",IFERROR(INDEX(Weekly!$D$8:$D$37,MATCH($B35,Weekly!$A$8:$A$37,0)),""))</f>
        <v/>
      </c>
      <c r="H35" s="9">
        <f>IF($B35="","",IFERROR(INDEX(Weekly!$F$8:$F$37,MATCH($B35,Weekly!$A$8:$A$37,0)),""))</f>
        <v/>
      </c>
    </row>
    <row r="36">
      <c r="A36" s="6" t="n"/>
      <c r="B36" s="12" t="n"/>
      <c r="C36" s="12" t="n"/>
      <c r="D36" s="12" t="n"/>
      <c r="E36" s="12" t="n"/>
      <c r="F36" s="12" t="n"/>
      <c r="G36" s="14">
        <f>IF($B36="","",IFERROR(INDEX(Weekly!$D$8:$D$37,MATCH($B36,Weekly!$A$8:$A$37,0)),""))</f>
        <v/>
      </c>
      <c r="H36" s="9">
        <f>IF($B36="","",IFERROR(INDEX(Weekly!$F$8:$F$37,MATCH($B36,Weekly!$A$8:$A$37,0)),""))</f>
        <v/>
      </c>
    </row>
    <row r="37">
      <c r="A37" s="6" t="n"/>
      <c r="B37" s="12" t="n"/>
      <c r="C37" s="12" t="n"/>
      <c r="D37" s="12" t="n"/>
      <c r="E37" s="12" t="n"/>
      <c r="F37" s="12" t="n"/>
      <c r="G37" s="14">
        <f>IF($B37="","",IFERROR(INDEX(Weekly!$D$8:$D$37,MATCH($B37,Weekly!$A$8:$A$37,0)),""))</f>
        <v/>
      </c>
      <c r="H37" s="9">
        <f>IF($B37="","",IFERROR(INDEX(Weekly!$F$8:$F$37,MATCH($B37,Weekly!$A$8:$A$37,0)),""))</f>
        <v/>
      </c>
    </row>
    <row r="38">
      <c r="A38" s="6" t="n"/>
      <c r="B38" s="12" t="n"/>
      <c r="C38" s="12" t="n"/>
      <c r="D38" s="12" t="n"/>
      <c r="E38" s="12" t="n"/>
      <c r="F38" s="12" t="n"/>
      <c r="G38" s="14">
        <f>IF($B38="","",IFERROR(INDEX(Weekly!$D$8:$D$37,MATCH($B38,Weekly!$A$8:$A$37,0)),""))</f>
        <v/>
      </c>
      <c r="H38" s="9">
        <f>IF($B38="","",IFERROR(INDEX(Weekly!$F$8:$F$37,MATCH($B38,Weekly!$A$8:$A$37,0)),""))</f>
        <v/>
      </c>
    </row>
    <row r="39">
      <c r="A39" s="6" t="n"/>
      <c r="B39" s="12" t="n"/>
      <c r="C39" s="12" t="n"/>
      <c r="D39" s="12" t="n"/>
      <c r="E39" s="12" t="n"/>
      <c r="F39" s="12" t="n"/>
      <c r="G39" s="14">
        <f>IF($B39="","",IFERROR(INDEX(Weekly!$D$8:$D$37,MATCH($B39,Weekly!$A$8:$A$37,0)),""))</f>
        <v/>
      </c>
      <c r="H39" s="9">
        <f>IF($B39="","",IFERROR(INDEX(Weekly!$F$8:$F$37,MATCH($B39,Weekly!$A$8:$A$37,0)),""))</f>
        <v/>
      </c>
    </row>
    <row r="40">
      <c r="A40" s="6" t="n"/>
      <c r="B40" s="12" t="n"/>
      <c r="C40" s="12" t="n"/>
      <c r="D40" s="12" t="n"/>
      <c r="E40" s="12" t="n"/>
      <c r="F40" s="12" t="n"/>
      <c r="G40" s="14">
        <f>IF($B40="","",IFERROR(INDEX(Weekly!$D$8:$D$37,MATCH($B40,Weekly!$A$8:$A$37,0)),""))</f>
        <v/>
      </c>
      <c r="H40" s="9">
        <f>IF($B40="","",IFERROR(INDEX(Weekly!$F$8:$F$37,MATCH($B40,Weekly!$A$8:$A$37,0)),""))</f>
        <v/>
      </c>
    </row>
    <row r="41">
      <c r="A41" s="6" t="n"/>
      <c r="B41" s="12" t="n"/>
      <c r="C41" s="12" t="n"/>
      <c r="D41" s="12" t="n"/>
      <c r="E41" s="12" t="n"/>
      <c r="F41" s="12" t="n"/>
      <c r="G41" s="14">
        <f>IF($B41="","",IFERROR(INDEX(Weekly!$D$8:$D$37,MATCH($B41,Weekly!$A$8:$A$37,0)),""))</f>
        <v/>
      </c>
      <c r="H41" s="9">
        <f>IF($B41="","",IFERROR(INDEX(Weekly!$F$8:$F$37,MATCH($B41,Weekly!$A$8:$A$37,0)),""))</f>
        <v/>
      </c>
    </row>
    <row r="42">
      <c r="A42" s="6" t="n"/>
      <c r="B42" s="12" t="n"/>
      <c r="C42" s="12" t="n"/>
      <c r="D42" s="12" t="n"/>
      <c r="E42" s="12" t="n"/>
      <c r="F42" s="12" t="n"/>
      <c r="G42" s="14">
        <f>IF($B42="","",IFERROR(INDEX(Weekly!$D$8:$D$37,MATCH($B42,Weekly!$A$8:$A$37,0)),""))</f>
        <v/>
      </c>
      <c r="H42" s="9">
        <f>IF($B42="","",IFERROR(INDEX(Weekly!$F$8:$F$37,MATCH($B42,Weekly!$A$8:$A$37,0)),""))</f>
        <v/>
      </c>
    </row>
    <row r="43">
      <c r="A43" s="6" t="n"/>
      <c r="B43" s="12" t="n"/>
      <c r="C43" s="12" t="n"/>
      <c r="D43" s="12" t="n"/>
      <c r="E43" s="12" t="n"/>
      <c r="F43" s="12" t="n"/>
      <c r="G43" s="14">
        <f>IF($B43="","",IFERROR(INDEX(Weekly!$D$8:$D$37,MATCH($B43,Weekly!$A$8:$A$37,0)),""))</f>
        <v/>
      </c>
      <c r="H43" s="9">
        <f>IF($B43="","",IFERROR(INDEX(Weekly!$F$8:$F$37,MATCH($B43,Weekly!$A$8:$A$37,0)),""))</f>
        <v/>
      </c>
    </row>
    <row r="44">
      <c r="A44" s="6" t="n"/>
      <c r="B44" s="12" t="n"/>
      <c r="C44" s="12" t="n"/>
      <c r="D44" s="12" t="n"/>
      <c r="E44" s="12" t="n"/>
      <c r="F44" s="12" t="n"/>
      <c r="G44" s="14">
        <f>IF($B44="","",IFERROR(INDEX(Weekly!$D$8:$D$37,MATCH($B44,Weekly!$A$8:$A$37,0)),""))</f>
        <v/>
      </c>
      <c r="H44" s="9">
        <f>IF($B44="","",IFERROR(INDEX(Weekly!$F$8:$F$37,MATCH($B44,Weekly!$A$8:$A$37,0)),""))</f>
        <v/>
      </c>
    </row>
    <row r="45">
      <c r="A45" s="6" t="n"/>
      <c r="B45" s="12" t="n"/>
      <c r="C45" s="12" t="n"/>
      <c r="D45" s="12" t="n"/>
      <c r="E45" s="12" t="n"/>
      <c r="F45" s="12" t="n"/>
      <c r="G45" s="14">
        <f>IF($B45="","",IFERROR(INDEX(Weekly!$D$8:$D$37,MATCH($B45,Weekly!$A$8:$A$37,0)),""))</f>
        <v/>
      </c>
      <c r="H45" s="9">
        <f>IF($B45="","",IFERROR(INDEX(Weekly!$F$8:$F$37,MATCH($B45,Weekly!$A$8:$A$37,0)),""))</f>
        <v/>
      </c>
    </row>
    <row r="46">
      <c r="A46" s="6" t="n"/>
      <c r="B46" s="12" t="n"/>
      <c r="C46" s="12" t="n"/>
      <c r="D46" s="12" t="n"/>
      <c r="E46" s="12" t="n"/>
      <c r="F46" s="12" t="n"/>
      <c r="G46" s="14">
        <f>IF($B46="","",IFERROR(INDEX(Weekly!$D$8:$D$37,MATCH($B46,Weekly!$A$8:$A$37,0)),""))</f>
        <v/>
      </c>
      <c r="H46" s="9">
        <f>IF($B46="","",IFERROR(INDEX(Weekly!$F$8:$F$37,MATCH($B46,Weekly!$A$8:$A$37,0)),""))</f>
        <v/>
      </c>
    </row>
    <row r="47">
      <c r="A47" s="6" t="n"/>
      <c r="B47" s="12" t="n"/>
      <c r="C47" s="12" t="n"/>
      <c r="D47" s="12" t="n"/>
      <c r="E47" s="12" t="n"/>
      <c r="F47" s="12" t="n"/>
      <c r="G47" s="14">
        <f>IF($B47="","",IFERROR(INDEX(Weekly!$D$8:$D$37,MATCH($B47,Weekly!$A$8:$A$37,0)),""))</f>
        <v/>
      </c>
      <c r="H47" s="9">
        <f>IF($B47="","",IFERROR(INDEX(Weekly!$F$8:$F$37,MATCH($B47,Weekly!$A$8:$A$37,0)),""))</f>
        <v/>
      </c>
    </row>
    <row r="48">
      <c r="A48" s="6" t="n"/>
      <c r="B48" s="12" t="n"/>
      <c r="C48" s="12" t="n"/>
      <c r="D48" s="12" t="n"/>
      <c r="E48" s="12" t="n"/>
      <c r="F48" s="12" t="n"/>
      <c r="G48" s="14">
        <f>IF($B48="","",IFERROR(INDEX(Weekly!$D$8:$D$37,MATCH($B48,Weekly!$A$8:$A$37,0)),""))</f>
        <v/>
      </c>
      <c r="H48" s="9">
        <f>IF($B48="","",IFERROR(INDEX(Weekly!$F$8:$F$37,MATCH($B48,Weekly!$A$8:$A$37,0)),""))</f>
        <v/>
      </c>
    </row>
    <row r="49">
      <c r="A49" s="6" t="n"/>
      <c r="B49" s="12" t="n"/>
      <c r="C49" s="12" t="n"/>
      <c r="D49" s="12" t="n"/>
      <c r="E49" s="12" t="n"/>
      <c r="F49" s="12" t="n"/>
      <c r="G49" s="14">
        <f>IF($B49="","",IFERROR(INDEX(Weekly!$D$8:$D$37,MATCH($B49,Weekly!$A$8:$A$37,0)),""))</f>
        <v/>
      </c>
      <c r="H49" s="9">
        <f>IF($B49="","",IFERROR(INDEX(Weekly!$F$8:$F$37,MATCH($B49,Weekly!$A$8:$A$37,0)),""))</f>
        <v/>
      </c>
    </row>
    <row r="50">
      <c r="A50" s="6" t="n"/>
      <c r="B50" s="12" t="n"/>
      <c r="C50" s="12" t="n"/>
      <c r="D50" s="12" t="n"/>
      <c r="E50" s="12" t="n"/>
      <c r="F50" s="12" t="n"/>
      <c r="G50" s="14">
        <f>IF($B50="","",IFERROR(INDEX(Weekly!$D$8:$D$37,MATCH($B50,Weekly!$A$8:$A$37,0)),""))</f>
        <v/>
      </c>
      <c r="H50" s="9">
        <f>IF($B50="","",IFERROR(INDEX(Weekly!$F$8:$F$37,MATCH($B50,Weekly!$A$8:$A$37,0)),""))</f>
        <v/>
      </c>
    </row>
    <row r="51">
      <c r="A51" s="6" t="n"/>
      <c r="B51" s="12" t="n"/>
      <c r="C51" s="12" t="n"/>
      <c r="D51" s="12" t="n"/>
      <c r="E51" s="12" t="n"/>
      <c r="F51" s="12" t="n"/>
      <c r="G51" s="14">
        <f>IF($B51="","",IFERROR(INDEX(Weekly!$D$8:$D$37,MATCH($B51,Weekly!$A$8:$A$37,0)),""))</f>
        <v/>
      </c>
      <c r="H51" s="9">
        <f>IF($B51="","",IFERROR(INDEX(Weekly!$F$8:$F$37,MATCH($B51,Weekly!$A$8:$A$37,0)),""))</f>
        <v/>
      </c>
    </row>
    <row r="52">
      <c r="A52" s="6" t="n"/>
      <c r="B52" s="12" t="n"/>
      <c r="C52" s="12" t="n"/>
      <c r="D52" s="12" t="n"/>
      <c r="E52" s="12" t="n"/>
      <c r="F52" s="12" t="n"/>
      <c r="G52" s="14">
        <f>IF($B52="","",IFERROR(INDEX(Weekly!$D$8:$D$37,MATCH($B52,Weekly!$A$8:$A$37,0)),""))</f>
        <v/>
      </c>
      <c r="H52" s="9">
        <f>IF($B52="","",IFERROR(INDEX(Weekly!$F$8:$F$37,MATCH($B52,Weekly!$A$8:$A$37,0)),""))</f>
        <v/>
      </c>
    </row>
    <row r="53">
      <c r="A53" s="6" t="n"/>
      <c r="B53" s="12" t="n"/>
      <c r="C53" s="12" t="n"/>
      <c r="D53" s="12" t="n"/>
      <c r="E53" s="12" t="n"/>
      <c r="F53" s="12" t="n"/>
      <c r="G53" s="14">
        <f>IF($B53="","",IFERROR(INDEX(Weekly!$D$8:$D$37,MATCH($B53,Weekly!$A$8:$A$37,0)),""))</f>
        <v/>
      </c>
      <c r="H53" s="9">
        <f>IF($B53="","",IFERROR(INDEX(Weekly!$F$8:$F$37,MATCH($B53,Weekly!$A$8:$A$37,0)),""))</f>
        <v/>
      </c>
    </row>
    <row r="54">
      <c r="A54" s="6" t="n"/>
      <c r="B54" s="12" t="n"/>
      <c r="C54" s="12" t="n"/>
      <c r="D54" s="12" t="n"/>
      <c r="E54" s="12" t="n"/>
      <c r="F54" s="12" t="n"/>
      <c r="G54" s="14">
        <f>IF($B54="","",IFERROR(INDEX(Weekly!$D$8:$D$37,MATCH($B54,Weekly!$A$8:$A$37,0)),""))</f>
        <v/>
      </c>
      <c r="H54" s="9">
        <f>IF($B54="","",IFERROR(INDEX(Weekly!$F$8:$F$37,MATCH($B54,Weekly!$A$8:$A$37,0)),""))</f>
        <v/>
      </c>
    </row>
    <row r="55">
      <c r="A55" s="6" t="n"/>
      <c r="B55" s="12" t="n"/>
      <c r="C55" s="12" t="n"/>
      <c r="D55" s="12" t="n"/>
      <c r="E55" s="12" t="n"/>
      <c r="F55" s="12" t="n"/>
      <c r="G55" s="14">
        <f>IF($B55="","",IFERROR(INDEX(Weekly!$D$8:$D$37,MATCH($B55,Weekly!$A$8:$A$37,0)),""))</f>
        <v/>
      </c>
      <c r="H55" s="9">
        <f>IF($B55="","",IFERROR(INDEX(Weekly!$F$8:$F$37,MATCH($B55,Weekly!$A$8:$A$37,0)),""))</f>
        <v/>
      </c>
    </row>
    <row r="56">
      <c r="A56" s="6" t="n"/>
      <c r="B56" s="12" t="n"/>
      <c r="C56" s="12" t="n"/>
      <c r="D56" s="12" t="n"/>
      <c r="E56" s="12" t="n"/>
      <c r="F56" s="12" t="n"/>
      <c r="G56" s="14">
        <f>IF($B56="","",IFERROR(INDEX(Weekly!$D$8:$D$37,MATCH($B56,Weekly!$A$8:$A$37,0)),""))</f>
        <v/>
      </c>
      <c r="H56" s="9">
        <f>IF($B56="","",IFERROR(INDEX(Weekly!$F$8:$F$37,MATCH($B56,Weekly!$A$8:$A$37,0)),""))</f>
        <v/>
      </c>
    </row>
    <row r="57">
      <c r="A57" s="6" t="n"/>
      <c r="B57" s="12" t="n"/>
      <c r="C57" s="12" t="n"/>
      <c r="D57" s="12" t="n"/>
      <c r="E57" s="12" t="n"/>
      <c r="F57" s="12" t="n"/>
      <c r="G57" s="14">
        <f>IF($B57="","",IFERROR(INDEX(Weekly!$D$8:$D$37,MATCH($B57,Weekly!$A$8:$A$37,0)),""))</f>
        <v/>
      </c>
      <c r="H57" s="9">
        <f>IF($B57="","",IFERROR(INDEX(Weekly!$F$8:$F$37,MATCH($B57,Weekly!$A$8:$A$37,0)),""))</f>
        <v/>
      </c>
    </row>
    <row r="58">
      <c r="A58" s="6" t="n"/>
      <c r="B58" s="12" t="n"/>
      <c r="C58" s="12" t="n"/>
      <c r="D58" s="12" t="n"/>
      <c r="E58" s="12" t="n"/>
      <c r="F58" s="12" t="n"/>
      <c r="G58" s="14">
        <f>IF($B58="","",IFERROR(INDEX(Weekly!$D$8:$D$37,MATCH($B58,Weekly!$A$8:$A$37,0)),""))</f>
        <v/>
      </c>
      <c r="H58" s="9">
        <f>IF($B58="","",IFERROR(INDEX(Weekly!$F$8:$F$37,MATCH($B58,Weekly!$A$8:$A$37,0)),""))</f>
        <v/>
      </c>
    </row>
    <row r="59">
      <c r="A59" s="6" t="n"/>
      <c r="B59" s="12" t="n"/>
      <c r="C59" s="12" t="n"/>
      <c r="D59" s="12" t="n"/>
      <c r="E59" s="12" t="n"/>
      <c r="F59" s="12" t="n"/>
      <c r="G59" s="14">
        <f>IF($B59="","",IFERROR(INDEX(Weekly!$D$8:$D$37,MATCH($B59,Weekly!$A$8:$A$37,0)),""))</f>
        <v/>
      </c>
      <c r="H59" s="9">
        <f>IF($B59="","",IFERROR(INDEX(Weekly!$F$8:$F$37,MATCH($B59,Weekly!$A$8:$A$37,0)),""))</f>
        <v/>
      </c>
    </row>
    <row r="60">
      <c r="A60" s="6" t="n"/>
      <c r="B60" s="12" t="n"/>
      <c r="C60" s="12" t="n"/>
      <c r="D60" s="12" t="n"/>
      <c r="E60" s="12" t="n"/>
      <c r="F60" s="12" t="n"/>
      <c r="G60" s="14">
        <f>IF($B60="","",IFERROR(INDEX(Weekly!$D$8:$D$37,MATCH($B60,Weekly!$A$8:$A$37,0)),""))</f>
        <v/>
      </c>
      <c r="H60" s="9">
        <f>IF($B60="","",IFERROR(INDEX(Weekly!$F$8:$F$37,MATCH($B60,Weekly!$A$8:$A$37,0)),""))</f>
        <v/>
      </c>
    </row>
    <row r="61">
      <c r="A61" s="6" t="n"/>
      <c r="B61" s="12" t="n"/>
      <c r="C61" s="12" t="n"/>
      <c r="D61" s="12" t="n"/>
      <c r="E61" s="12" t="n"/>
      <c r="F61" s="12" t="n"/>
      <c r="G61" s="14">
        <f>IF($B61="","",IFERROR(INDEX(Weekly!$D$8:$D$37,MATCH($B61,Weekly!$A$8:$A$37,0)),""))</f>
        <v/>
      </c>
      <c r="H61" s="9">
        <f>IF($B61="","",IFERROR(INDEX(Weekly!$F$8:$F$37,MATCH($B61,Weekly!$A$8:$A$37,0)),""))</f>
        <v/>
      </c>
    </row>
    <row r="62">
      <c r="A62" s="6" t="n"/>
      <c r="B62" s="12" t="n"/>
      <c r="C62" s="12" t="n"/>
      <c r="D62" s="12" t="n"/>
      <c r="E62" s="12" t="n"/>
      <c r="F62" s="12" t="n"/>
      <c r="G62" s="14">
        <f>IF($B62="","",IFERROR(INDEX(Weekly!$D$8:$D$37,MATCH($B62,Weekly!$A$8:$A$37,0)),""))</f>
        <v/>
      </c>
      <c r="H62" s="9">
        <f>IF($B62="","",IFERROR(INDEX(Weekly!$F$8:$F$37,MATCH($B62,Weekly!$A$8:$A$37,0)),""))</f>
        <v/>
      </c>
    </row>
    <row r="63">
      <c r="A63" s="6" t="n"/>
      <c r="B63" s="12" t="n"/>
      <c r="C63" s="12" t="n"/>
      <c r="D63" s="12" t="n"/>
      <c r="E63" s="12" t="n"/>
      <c r="F63" s="12" t="n"/>
      <c r="G63" s="14">
        <f>IF($B63="","",IFERROR(INDEX(Weekly!$D$8:$D$37,MATCH($B63,Weekly!$A$8:$A$37,0)),""))</f>
        <v/>
      </c>
      <c r="H63" s="9">
        <f>IF($B63="","",IFERROR(INDEX(Weekly!$F$8:$F$37,MATCH($B63,Weekly!$A$8:$A$37,0)),""))</f>
        <v/>
      </c>
    </row>
    <row r="64">
      <c r="A64" s="6" t="n"/>
      <c r="B64" s="12" t="n"/>
      <c r="C64" s="12" t="n"/>
      <c r="D64" s="12" t="n"/>
      <c r="E64" s="12" t="n"/>
      <c r="F64" s="12" t="n"/>
      <c r="G64" s="14">
        <f>IF($B64="","",IFERROR(INDEX(Weekly!$D$8:$D$37,MATCH($B64,Weekly!$A$8:$A$37,0)),""))</f>
        <v/>
      </c>
      <c r="H64" s="9">
        <f>IF($B64="","",IFERROR(INDEX(Weekly!$F$8:$F$37,MATCH($B64,Weekly!$A$8:$A$37,0)),""))</f>
        <v/>
      </c>
    </row>
    <row r="65">
      <c r="A65" s="6" t="n"/>
      <c r="B65" s="12" t="n"/>
      <c r="C65" s="12" t="n"/>
      <c r="D65" s="12" t="n"/>
      <c r="E65" s="12" t="n"/>
      <c r="F65" s="12" t="n"/>
      <c r="G65" s="14">
        <f>IF($B65="","",IFERROR(INDEX(Weekly!$D$8:$D$37,MATCH($B65,Weekly!$A$8:$A$37,0)),""))</f>
        <v/>
      </c>
      <c r="H65" s="9">
        <f>IF($B65="","",IFERROR(INDEX(Weekly!$F$8:$F$37,MATCH($B65,Weekly!$A$8:$A$37,0)),""))</f>
        <v/>
      </c>
    </row>
    <row r="66">
      <c r="A66" s="6" t="n"/>
      <c r="B66" s="12" t="n"/>
      <c r="C66" s="12" t="n"/>
      <c r="D66" s="12" t="n"/>
      <c r="E66" s="12" t="n"/>
      <c r="F66" s="12" t="n"/>
      <c r="G66" s="14">
        <f>IF($B66="","",IFERROR(INDEX(Weekly!$D$8:$D$37,MATCH($B66,Weekly!$A$8:$A$37,0)),""))</f>
        <v/>
      </c>
      <c r="H66" s="9">
        <f>IF($B66="","",IFERROR(INDEX(Weekly!$F$8:$F$37,MATCH($B66,Weekly!$A$8:$A$37,0)),""))</f>
        <v/>
      </c>
    </row>
    <row r="67">
      <c r="A67" s="6" t="n"/>
      <c r="B67" s="12" t="n"/>
      <c r="C67" s="12" t="n"/>
      <c r="D67" s="12" t="n"/>
      <c r="E67" s="12" t="n"/>
      <c r="F67" s="12" t="n"/>
      <c r="G67" s="14">
        <f>IF($B67="","",IFERROR(INDEX(Weekly!$D$8:$D$37,MATCH($B67,Weekly!$A$8:$A$37,0)),""))</f>
        <v/>
      </c>
      <c r="H67" s="9">
        <f>IF($B67="","",IFERROR(INDEX(Weekly!$F$8:$F$37,MATCH($B67,Weekly!$A$8:$A$37,0)),""))</f>
        <v/>
      </c>
    </row>
    <row r="68">
      <c r="A68" s="6" t="n"/>
      <c r="B68" s="12" t="n"/>
      <c r="C68" s="12" t="n"/>
      <c r="D68" s="12" t="n"/>
      <c r="E68" s="12" t="n"/>
      <c r="F68" s="12" t="n"/>
      <c r="G68" s="14">
        <f>IF($B68="","",IFERROR(INDEX(Weekly!$D$8:$D$37,MATCH($B68,Weekly!$A$8:$A$37,0)),""))</f>
        <v/>
      </c>
      <c r="H68" s="9">
        <f>IF($B68="","",IFERROR(INDEX(Weekly!$F$8:$F$37,MATCH($B68,Weekly!$A$8:$A$37,0)),""))</f>
        <v/>
      </c>
    </row>
    <row r="69">
      <c r="A69" s="6" t="n"/>
      <c r="B69" s="12" t="n"/>
      <c r="C69" s="12" t="n"/>
      <c r="D69" s="12" t="n"/>
      <c r="E69" s="12" t="n"/>
      <c r="F69" s="12" t="n"/>
      <c r="G69" s="14">
        <f>IF($B69="","",IFERROR(INDEX(Weekly!$D$8:$D$37,MATCH($B69,Weekly!$A$8:$A$37,0)),""))</f>
        <v/>
      </c>
      <c r="H69" s="9">
        <f>IF($B69="","",IFERROR(INDEX(Weekly!$F$8:$F$37,MATCH($B69,Weekly!$A$8:$A$37,0)),""))</f>
        <v/>
      </c>
    </row>
    <row r="70">
      <c r="A70" s="6" t="n"/>
      <c r="B70" s="12" t="n"/>
      <c r="C70" s="12" t="n"/>
      <c r="D70" s="12" t="n"/>
      <c r="E70" s="12" t="n"/>
      <c r="F70" s="12" t="n"/>
      <c r="G70" s="14">
        <f>IF($B70="","",IFERROR(INDEX(Weekly!$D$8:$D$37,MATCH($B70,Weekly!$A$8:$A$37,0)),""))</f>
        <v/>
      </c>
      <c r="H70" s="9">
        <f>IF($B70="","",IFERROR(INDEX(Weekly!$F$8:$F$37,MATCH($B70,Weekly!$A$8:$A$37,0)),""))</f>
        <v/>
      </c>
    </row>
    <row r="71">
      <c r="A71" s="6" t="n"/>
      <c r="B71" s="12" t="n"/>
      <c r="C71" s="12" t="n"/>
      <c r="D71" s="12" t="n"/>
      <c r="E71" s="12" t="n"/>
      <c r="F71" s="12" t="n"/>
      <c r="G71" s="14">
        <f>IF($B71="","",IFERROR(INDEX(Weekly!$D$8:$D$37,MATCH($B71,Weekly!$A$8:$A$37,0)),""))</f>
        <v/>
      </c>
      <c r="H71" s="9">
        <f>IF($B71="","",IFERROR(INDEX(Weekly!$F$8:$F$37,MATCH($B71,Weekly!$A$8:$A$37,0)),""))</f>
        <v/>
      </c>
    </row>
    <row r="72">
      <c r="A72" s="6" t="n"/>
      <c r="B72" s="12" t="n"/>
      <c r="C72" s="12" t="n"/>
      <c r="D72" s="12" t="n"/>
      <c r="E72" s="12" t="n"/>
      <c r="F72" s="12" t="n"/>
      <c r="G72" s="14">
        <f>IF($B72="","",IFERROR(INDEX(Weekly!$D$8:$D$37,MATCH($B72,Weekly!$A$8:$A$37,0)),""))</f>
        <v/>
      </c>
      <c r="H72" s="9">
        <f>IF($B72="","",IFERROR(INDEX(Weekly!$F$8:$F$37,MATCH($B72,Weekly!$A$8:$A$37,0)),""))</f>
        <v/>
      </c>
    </row>
    <row r="73">
      <c r="A73" s="6" t="n"/>
      <c r="B73" s="12" t="n"/>
      <c r="C73" s="12" t="n"/>
      <c r="D73" s="12" t="n"/>
      <c r="E73" s="12" t="n"/>
      <c r="F73" s="12" t="n"/>
      <c r="G73" s="14">
        <f>IF($B73="","",IFERROR(INDEX(Weekly!$D$8:$D$37,MATCH($B73,Weekly!$A$8:$A$37,0)),""))</f>
        <v/>
      </c>
      <c r="H73" s="9">
        <f>IF($B73="","",IFERROR(INDEX(Weekly!$F$8:$F$37,MATCH($B73,Weekly!$A$8:$A$37,0)),""))</f>
        <v/>
      </c>
    </row>
    <row r="74">
      <c r="A74" s="6" t="n"/>
      <c r="B74" s="12" t="n"/>
      <c r="C74" s="12" t="n"/>
      <c r="D74" s="12" t="n"/>
      <c r="E74" s="12" t="n"/>
      <c r="F74" s="12" t="n"/>
      <c r="G74" s="14">
        <f>IF($B74="","",IFERROR(INDEX(Weekly!$D$8:$D$37,MATCH($B74,Weekly!$A$8:$A$37,0)),""))</f>
        <v/>
      </c>
      <c r="H74" s="9">
        <f>IF($B74="","",IFERROR(INDEX(Weekly!$F$8:$F$37,MATCH($B74,Weekly!$A$8:$A$37,0)),""))</f>
        <v/>
      </c>
    </row>
    <row r="75">
      <c r="A75" s="6" t="n"/>
      <c r="B75" s="12" t="n"/>
      <c r="C75" s="12" t="n"/>
      <c r="D75" s="12" t="n"/>
      <c r="E75" s="12" t="n"/>
      <c r="F75" s="12" t="n"/>
      <c r="G75" s="14">
        <f>IF($B75="","",IFERROR(INDEX(Weekly!$D$8:$D$37,MATCH($B75,Weekly!$A$8:$A$37,0)),""))</f>
        <v/>
      </c>
      <c r="H75" s="9">
        <f>IF($B75="","",IFERROR(INDEX(Weekly!$F$8:$F$37,MATCH($B75,Weekly!$A$8:$A$37,0)),""))</f>
        <v/>
      </c>
    </row>
    <row r="76">
      <c r="A76" s="6" t="n"/>
      <c r="B76" s="12" t="n"/>
      <c r="C76" s="12" t="n"/>
      <c r="D76" s="12" t="n"/>
      <c r="E76" s="12" t="n"/>
      <c r="F76" s="12" t="n"/>
      <c r="G76" s="14">
        <f>IF($B76="","",IFERROR(INDEX(Weekly!$D$8:$D$37,MATCH($B76,Weekly!$A$8:$A$37,0)),""))</f>
        <v/>
      </c>
      <c r="H76" s="9">
        <f>IF($B76="","",IFERROR(INDEX(Weekly!$F$8:$F$37,MATCH($B76,Weekly!$A$8:$A$37,0)),""))</f>
        <v/>
      </c>
    </row>
    <row r="77">
      <c r="A77" s="6" t="n"/>
      <c r="B77" s="12" t="n"/>
      <c r="C77" s="12" t="n"/>
      <c r="D77" s="12" t="n"/>
      <c r="E77" s="12" t="n"/>
      <c r="F77" s="12" t="n"/>
      <c r="G77" s="14">
        <f>IF($B77="","",IFERROR(INDEX(Weekly!$D$8:$D$37,MATCH($B77,Weekly!$A$8:$A$37,0)),""))</f>
        <v/>
      </c>
      <c r="H77" s="9">
        <f>IF($B77="","",IFERROR(INDEX(Weekly!$F$8:$F$37,MATCH($B77,Weekly!$A$8:$A$37,0)),""))</f>
        <v/>
      </c>
    </row>
    <row r="78">
      <c r="A78" s="6" t="n"/>
      <c r="B78" s="12" t="n"/>
      <c r="C78" s="12" t="n"/>
      <c r="D78" s="12" t="n"/>
      <c r="E78" s="12" t="n"/>
      <c r="F78" s="12" t="n"/>
      <c r="G78" s="14">
        <f>IF($B78="","",IFERROR(INDEX(Weekly!$D$8:$D$37,MATCH($B78,Weekly!$A$8:$A$37,0)),""))</f>
        <v/>
      </c>
      <c r="H78" s="9">
        <f>IF($B78="","",IFERROR(INDEX(Weekly!$F$8:$F$37,MATCH($B78,Weekly!$A$8:$A$37,0)),""))</f>
        <v/>
      </c>
    </row>
    <row r="79">
      <c r="A79" s="6" t="n"/>
      <c r="B79" s="12" t="n"/>
      <c r="C79" s="12" t="n"/>
      <c r="D79" s="12" t="n"/>
      <c r="E79" s="12" t="n"/>
      <c r="F79" s="12" t="n"/>
      <c r="G79" s="14">
        <f>IF($B79="","",IFERROR(INDEX(Weekly!$D$8:$D$37,MATCH($B79,Weekly!$A$8:$A$37,0)),""))</f>
        <v/>
      </c>
      <c r="H79" s="9">
        <f>IF($B79="","",IFERROR(INDEX(Weekly!$F$8:$F$37,MATCH($B79,Weekly!$A$8:$A$37,0)),""))</f>
        <v/>
      </c>
    </row>
    <row r="80">
      <c r="A80" s="6" t="n"/>
      <c r="B80" s="12" t="n"/>
      <c r="C80" s="12" t="n"/>
      <c r="D80" s="12" t="n"/>
      <c r="E80" s="12" t="n"/>
      <c r="F80" s="12" t="n"/>
      <c r="G80" s="14">
        <f>IF($B80="","",IFERROR(INDEX(Weekly!$D$8:$D$37,MATCH($B80,Weekly!$A$8:$A$37,0)),""))</f>
        <v/>
      </c>
      <c r="H80" s="9">
        <f>IF($B80="","",IFERROR(INDEX(Weekly!$F$8:$F$37,MATCH($B80,Weekly!$A$8:$A$37,0)),""))</f>
        <v/>
      </c>
    </row>
    <row r="81">
      <c r="A81" s="6" t="n"/>
      <c r="B81" s="12" t="n"/>
      <c r="C81" s="12" t="n"/>
      <c r="D81" s="12" t="n"/>
      <c r="E81" s="12" t="n"/>
      <c r="F81" s="12" t="n"/>
      <c r="G81" s="14">
        <f>IF($B81="","",IFERROR(INDEX(Weekly!$D$8:$D$37,MATCH($B81,Weekly!$A$8:$A$37,0)),""))</f>
        <v/>
      </c>
      <c r="H81" s="9">
        <f>IF($B81="","",IFERROR(INDEX(Weekly!$F$8:$F$37,MATCH($B81,Weekly!$A$8:$A$37,0)),""))</f>
        <v/>
      </c>
    </row>
    <row r="82">
      <c r="A82" s="6" t="n"/>
      <c r="B82" s="12" t="n"/>
      <c r="C82" s="12" t="n"/>
      <c r="D82" s="12" t="n"/>
      <c r="E82" s="12" t="n"/>
      <c r="F82" s="12" t="n"/>
      <c r="G82" s="14">
        <f>IF($B82="","",IFERROR(INDEX(Weekly!$D$8:$D$37,MATCH($B82,Weekly!$A$8:$A$37,0)),""))</f>
        <v/>
      </c>
      <c r="H82" s="9">
        <f>IF($B82="","",IFERROR(INDEX(Weekly!$F$8:$F$37,MATCH($B82,Weekly!$A$8:$A$37,0)),""))</f>
        <v/>
      </c>
    </row>
    <row r="83">
      <c r="A83" s="6" t="n"/>
      <c r="B83" s="12" t="n"/>
      <c r="C83" s="12" t="n"/>
      <c r="D83" s="12" t="n"/>
      <c r="E83" s="12" t="n"/>
      <c r="F83" s="12" t="n"/>
      <c r="G83" s="14">
        <f>IF($B83="","",IFERROR(INDEX(Weekly!$D$8:$D$37,MATCH($B83,Weekly!$A$8:$A$37,0)),""))</f>
        <v/>
      </c>
      <c r="H83" s="9">
        <f>IF($B83="","",IFERROR(INDEX(Weekly!$F$8:$F$37,MATCH($B83,Weekly!$A$8:$A$37,0)),""))</f>
        <v/>
      </c>
    </row>
    <row r="84">
      <c r="A84" s="6" t="n"/>
      <c r="B84" s="12" t="n"/>
      <c r="C84" s="12" t="n"/>
      <c r="D84" s="12" t="n"/>
      <c r="E84" s="12" t="n"/>
      <c r="F84" s="12" t="n"/>
      <c r="G84" s="14">
        <f>IF($B84="","",IFERROR(INDEX(Weekly!$D$8:$D$37,MATCH($B84,Weekly!$A$8:$A$37,0)),""))</f>
        <v/>
      </c>
      <c r="H84" s="9">
        <f>IF($B84="","",IFERROR(INDEX(Weekly!$F$8:$F$37,MATCH($B84,Weekly!$A$8:$A$37,0)),""))</f>
        <v/>
      </c>
    </row>
    <row r="85">
      <c r="A85" s="6" t="n"/>
      <c r="B85" s="12" t="n"/>
      <c r="C85" s="12" t="n"/>
      <c r="D85" s="12" t="n"/>
      <c r="E85" s="12" t="n"/>
      <c r="F85" s="12" t="n"/>
      <c r="G85" s="14">
        <f>IF($B85="","",IFERROR(INDEX(Weekly!$D$8:$D$37,MATCH($B85,Weekly!$A$8:$A$37,0)),""))</f>
        <v/>
      </c>
      <c r="H85" s="9">
        <f>IF($B85="","",IFERROR(INDEX(Weekly!$F$8:$F$37,MATCH($B85,Weekly!$A$8:$A$37,0)),""))</f>
        <v/>
      </c>
    </row>
    <row r="86">
      <c r="A86" s="6" t="n"/>
      <c r="B86" s="12" t="n"/>
      <c r="C86" s="12" t="n"/>
      <c r="D86" s="12" t="n"/>
      <c r="E86" s="12" t="n"/>
      <c r="F86" s="12" t="n"/>
      <c r="G86" s="14">
        <f>IF($B86="","",IFERROR(INDEX(Weekly!$D$8:$D$37,MATCH($B86,Weekly!$A$8:$A$37,0)),""))</f>
        <v/>
      </c>
      <c r="H86" s="9">
        <f>IF($B86="","",IFERROR(INDEX(Weekly!$F$8:$F$37,MATCH($B86,Weekly!$A$8:$A$37,0)),""))</f>
        <v/>
      </c>
    </row>
    <row r="87">
      <c r="A87" s="6" t="n"/>
      <c r="B87" s="12" t="n"/>
      <c r="C87" s="12" t="n"/>
      <c r="D87" s="12" t="n"/>
      <c r="E87" s="12" t="n"/>
      <c r="F87" s="12" t="n"/>
      <c r="G87" s="14">
        <f>IF($B87="","",IFERROR(INDEX(Weekly!$D$8:$D$37,MATCH($B87,Weekly!$A$8:$A$37,0)),""))</f>
        <v/>
      </c>
      <c r="H87" s="9">
        <f>IF($B87="","",IFERROR(INDEX(Weekly!$F$8:$F$37,MATCH($B87,Weekly!$A$8:$A$37,0)),""))</f>
        <v/>
      </c>
    </row>
    <row r="88">
      <c r="A88" s="6" t="n"/>
      <c r="B88" s="12" t="n"/>
      <c r="C88" s="12" t="n"/>
      <c r="D88" s="12" t="n"/>
      <c r="E88" s="12" t="n"/>
      <c r="F88" s="12" t="n"/>
      <c r="G88" s="14">
        <f>IF($B88="","",IFERROR(INDEX(Weekly!$D$8:$D$37,MATCH($B88,Weekly!$A$8:$A$37,0)),""))</f>
        <v/>
      </c>
      <c r="H88" s="9">
        <f>IF($B88="","",IFERROR(INDEX(Weekly!$F$8:$F$37,MATCH($B88,Weekly!$A$8:$A$37,0)),""))</f>
        <v/>
      </c>
    </row>
    <row r="89">
      <c r="A89" s="6" t="n"/>
      <c r="B89" s="12" t="n"/>
      <c r="C89" s="12" t="n"/>
      <c r="D89" s="12" t="n"/>
      <c r="E89" s="12" t="n"/>
      <c r="F89" s="12" t="n"/>
      <c r="G89" s="14">
        <f>IF($B89="","",IFERROR(INDEX(Weekly!$D$8:$D$37,MATCH($B89,Weekly!$A$8:$A$37,0)),""))</f>
        <v/>
      </c>
      <c r="H89" s="9">
        <f>IF($B89="","",IFERROR(INDEX(Weekly!$F$8:$F$37,MATCH($B89,Weekly!$A$8:$A$37,0)),""))</f>
        <v/>
      </c>
    </row>
    <row r="90">
      <c r="A90" s="6" t="n"/>
      <c r="B90" s="12" t="n"/>
      <c r="C90" s="12" t="n"/>
      <c r="D90" s="12" t="n"/>
      <c r="E90" s="12" t="n"/>
      <c r="F90" s="12" t="n"/>
      <c r="G90" s="14">
        <f>IF($B90="","",IFERROR(INDEX(Weekly!$D$8:$D$37,MATCH($B90,Weekly!$A$8:$A$37,0)),""))</f>
        <v/>
      </c>
      <c r="H90" s="9">
        <f>IF($B90="","",IFERROR(INDEX(Weekly!$F$8:$F$37,MATCH($B90,Weekly!$A$8:$A$37,0)),""))</f>
        <v/>
      </c>
    </row>
    <row r="91">
      <c r="A91" s="6" t="n"/>
      <c r="B91" s="12" t="n"/>
      <c r="C91" s="12" t="n"/>
      <c r="D91" s="12" t="n"/>
      <c r="E91" s="12" t="n"/>
      <c r="F91" s="12" t="n"/>
      <c r="G91" s="14">
        <f>IF($B91="","",IFERROR(INDEX(Weekly!$D$8:$D$37,MATCH($B91,Weekly!$A$8:$A$37,0)),""))</f>
        <v/>
      </c>
      <c r="H91" s="9">
        <f>IF($B91="","",IFERROR(INDEX(Weekly!$F$8:$F$37,MATCH($B91,Weekly!$A$8:$A$37,0)),""))</f>
        <v/>
      </c>
    </row>
    <row r="92">
      <c r="A92" s="6" t="n"/>
      <c r="B92" s="12" t="n"/>
      <c r="C92" s="12" t="n"/>
      <c r="D92" s="12" t="n"/>
      <c r="E92" s="12" t="n"/>
      <c r="F92" s="12" t="n"/>
      <c r="G92" s="14">
        <f>IF($B92="","",IFERROR(INDEX(Weekly!$D$8:$D$37,MATCH($B92,Weekly!$A$8:$A$37,0)),""))</f>
        <v/>
      </c>
      <c r="H92" s="9">
        <f>IF($B92="","",IFERROR(INDEX(Weekly!$F$8:$F$37,MATCH($B92,Weekly!$A$8:$A$37,0)),""))</f>
        <v/>
      </c>
    </row>
    <row r="93">
      <c r="A93" s="6" t="n"/>
      <c r="B93" s="12" t="n"/>
      <c r="C93" s="12" t="n"/>
      <c r="D93" s="12" t="n"/>
      <c r="E93" s="12" t="n"/>
      <c r="F93" s="12" t="n"/>
      <c r="G93" s="14">
        <f>IF($B93="","",IFERROR(INDEX(Weekly!$D$8:$D$37,MATCH($B93,Weekly!$A$8:$A$37,0)),""))</f>
        <v/>
      </c>
      <c r="H93" s="9">
        <f>IF($B93="","",IFERROR(INDEX(Weekly!$F$8:$F$37,MATCH($B93,Weekly!$A$8:$A$37,0)),""))</f>
        <v/>
      </c>
    </row>
    <row r="94">
      <c r="A94" s="6" t="n"/>
      <c r="B94" s="12" t="n"/>
      <c r="C94" s="12" t="n"/>
      <c r="D94" s="12" t="n"/>
      <c r="E94" s="12" t="n"/>
      <c r="F94" s="12" t="n"/>
      <c r="G94" s="14">
        <f>IF($B94="","",IFERROR(INDEX(Weekly!$D$8:$D$37,MATCH($B94,Weekly!$A$8:$A$37,0)),""))</f>
        <v/>
      </c>
      <c r="H94" s="9">
        <f>IF($B94="","",IFERROR(INDEX(Weekly!$F$8:$F$37,MATCH($B94,Weekly!$A$8:$A$37,0)),""))</f>
        <v/>
      </c>
    </row>
    <row r="95">
      <c r="A95" s="6" t="n"/>
      <c r="B95" s="12" t="n"/>
      <c r="C95" s="12" t="n"/>
      <c r="D95" s="12" t="n"/>
      <c r="E95" s="12" t="n"/>
      <c r="F95" s="12" t="n"/>
      <c r="G95" s="14">
        <f>IF($B95="","",IFERROR(INDEX(Weekly!$D$8:$D$37,MATCH($B95,Weekly!$A$8:$A$37,0)),""))</f>
        <v/>
      </c>
      <c r="H95" s="9">
        <f>IF($B95="","",IFERROR(INDEX(Weekly!$F$8:$F$37,MATCH($B95,Weekly!$A$8:$A$37,0)),""))</f>
        <v/>
      </c>
    </row>
    <row r="96">
      <c r="A96" s="6" t="n"/>
      <c r="B96" s="12" t="n"/>
      <c r="C96" s="12" t="n"/>
      <c r="D96" s="12" t="n"/>
      <c r="E96" s="12" t="n"/>
      <c r="F96" s="12" t="n"/>
      <c r="G96" s="14">
        <f>IF($B96="","",IFERROR(INDEX(Weekly!$D$8:$D$37,MATCH($B96,Weekly!$A$8:$A$37,0)),""))</f>
        <v/>
      </c>
      <c r="H96" s="9">
        <f>IF($B96="","",IFERROR(INDEX(Weekly!$F$8:$F$37,MATCH($B96,Weekly!$A$8:$A$37,0)),""))</f>
        <v/>
      </c>
    </row>
    <row r="97">
      <c r="A97" s="6" t="n"/>
      <c r="B97" s="12" t="n"/>
      <c r="C97" s="12" t="n"/>
      <c r="D97" s="12" t="n"/>
      <c r="E97" s="12" t="n"/>
      <c r="F97" s="12" t="n"/>
      <c r="G97" s="14">
        <f>IF($B97="","",IFERROR(INDEX(Weekly!$D$8:$D$37,MATCH($B97,Weekly!$A$8:$A$37,0)),""))</f>
        <v/>
      </c>
      <c r="H97" s="9">
        <f>IF($B97="","",IFERROR(INDEX(Weekly!$F$8:$F$37,MATCH($B97,Weekly!$A$8:$A$37,0)),""))</f>
        <v/>
      </c>
    </row>
    <row r="98">
      <c r="A98" s="6" t="n"/>
      <c r="B98" s="12" t="n"/>
      <c r="C98" s="12" t="n"/>
      <c r="D98" s="12" t="n"/>
      <c r="E98" s="12" t="n"/>
      <c r="F98" s="12" t="n"/>
      <c r="G98" s="14">
        <f>IF($B98="","",IFERROR(INDEX(Weekly!$D$8:$D$37,MATCH($B98,Weekly!$A$8:$A$37,0)),""))</f>
        <v/>
      </c>
      <c r="H98" s="9">
        <f>IF($B98="","",IFERROR(INDEX(Weekly!$F$8:$F$37,MATCH($B98,Weekly!$A$8:$A$37,0)),""))</f>
        <v/>
      </c>
    </row>
    <row r="99">
      <c r="A99" s="6" t="n"/>
      <c r="B99" s="12" t="n"/>
      <c r="C99" s="12" t="n"/>
      <c r="D99" s="12" t="n"/>
      <c r="E99" s="12" t="n"/>
      <c r="F99" s="12" t="n"/>
      <c r="G99" s="14">
        <f>IF($B99="","",IFERROR(INDEX(Weekly!$D$8:$D$37,MATCH($B99,Weekly!$A$8:$A$37,0)),""))</f>
        <v/>
      </c>
      <c r="H99" s="9">
        <f>IF($B99="","",IFERROR(INDEX(Weekly!$F$8:$F$37,MATCH($B99,Weekly!$A$8:$A$37,0)),""))</f>
        <v/>
      </c>
    </row>
    <row r="100">
      <c r="A100" s="6" t="n"/>
      <c r="B100" s="12" t="n"/>
      <c r="C100" s="12" t="n"/>
      <c r="D100" s="12" t="n"/>
      <c r="E100" s="12" t="n"/>
      <c r="F100" s="12" t="n"/>
      <c r="G100" s="14">
        <f>IF($B100="","",IFERROR(INDEX(Weekly!$D$8:$D$37,MATCH($B100,Weekly!$A$8:$A$37,0)),""))</f>
        <v/>
      </c>
      <c r="H100" s="9">
        <f>IF($B100="","",IFERROR(INDEX(Weekly!$F$8:$F$37,MATCH($B100,Weekly!$A$8:$A$37,0)),""))</f>
        <v/>
      </c>
    </row>
    <row r="101">
      <c r="A101" s="6" t="n"/>
      <c r="B101" s="12" t="n"/>
      <c r="C101" s="12" t="n"/>
      <c r="D101" s="12" t="n"/>
      <c r="E101" s="12" t="n"/>
      <c r="F101" s="12" t="n"/>
      <c r="G101" s="14">
        <f>IF($B101="","",IFERROR(INDEX(Weekly!$D$8:$D$37,MATCH($B101,Weekly!$A$8:$A$37,0)),""))</f>
        <v/>
      </c>
      <c r="H101" s="9">
        <f>IF($B101="","",IFERROR(INDEX(Weekly!$F$8:$F$37,MATCH($B101,Weekly!$A$8:$A$37,0)),""))</f>
        <v/>
      </c>
    </row>
    <row r="102">
      <c r="A102" s="6" t="n"/>
      <c r="B102" s="12" t="n"/>
      <c r="C102" s="12" t="n"/>
      <c r="D102" s="12" t="n"/>
      <c r="E102" s="12" t="n"/>
      <c r="F102" s="12" t="n"/>
      <c r="G102" s="14">
        <f>IF($B102="","",IFERROR(INDEX(Weekly!$D$8:$D$37,MATCH($B102,Weekly!$A$8:$A$37,0)),""))</f>
        <v/>
      </c>
      <c r="H102" s="9">
        <f>IF($B102="","",IFERROR(INDEX(Weekly!$F$8:$F$37,MATCH($B102,Weekly!$A$8:$A$37,0)),""))</f>
        <v/>
      </c>
    </row>
    <row r="103">
      <c r="A103" s="6" t="n"/>
      <c r="B103" s="12" t="n"/>
      <c r="C103" s="12" t="n"/>
      <c r="D103" s="12" t="n"/>
      <c r="E103" s="12" t="n"/>
      <c r="F103" s="12" t="n"/>
      <c r="G103" s="14">
        <f>IF($B103="","",IFERROR(INDEX(Weekly!$D$8:$D$37,MATCH($B103,Weekly!$A$8:$A$37,0)),""))</f>
        <v/>
      </c>
      <c r="H103" s="9">
        <f>IF($B103="","",IFERROR(INDEX(Weekly!$F$8:$F$37,MATCH($B103,Weekly!$A$8:$A$37,0)),""))</f>
        <v/>
      </c>
    </row>
    <row r="104">
      <c r="A104" s="6" t="n"/>
      <c r="B104" s="12" t="n"/>
      <c r="C104" s="12" t="n"/>
      <c r="D104" s="12" t="n"/>
      <c r="E104" s="12" t="n"/>
      <c r="F104" s="12" t="n"/>
      <c r="G104" s="14">
        <f>IF($B104="","",IFERROR(INDEX(Weekly!$D$8:$D$37,MATCH($B104,Weekly!$A$8:$A$37,0)),""))</f>
        <v/>
      </c>
      <c r="H104" s="9">
        <f>IF($B104="","",IFERROR(INDEX(Weekly!$F$8:$F$37,MATCH($B104,Weekly!$A$8:$A$37,0)),""))</f>
        <v/>
      </c>
    </row>
    <row r="105">
      <c r="A105" s="6" t="n"/>
      <c r="B105" s="12" t="n"/>
      <c r="C105" s="12" t="n"/>
      <c r="D105" s="12" t="n"/>
      <c r="E105" s="12" t="n"/>
      <c r="F105" s="12" t="n"/>
      <c r="G105" s="14">
        <f>IF($B105="","",IFERROR(INDEX(Weekly!$D$8:$D$37,MATCH($B105,Weekly!$A$8:$A$37,0)),""))</f>
        <v/>
      </c>
      <c r="H105" s="9">
        <f>IF($B105="","",IFERROR(INDEX(Weekly!$F$8:$F$37,MATCH($B105,Weekly!$A$8:$A$37,0)),""))</f>
        <v/>
      </c>
    </row>
    <row r="106">
      <c r="A106" s="6" t="n"/>
      <c r="B106" s="12" t="n"/>
      <c r="C106" s="12" t="n"/>
      <c r="D106" s="12" t="n"/>
      <c r="E106" s="12" t="n"/>
      <c r="F106" s="12" t="n"/>
      <c r="G106" s="14">
        <f>IF($B106="","",IFERROR(INDEX(Weekly!$D$8:$D$37,MATCH($B106,Weekly!$A$8:$A$37,0)),""))</f>
        <v/>
      </c>
      <c r="H106" s="9">
        <f>IF($B106="","",IFERROR(INDEX(Weekly!$F$8:$F$37,MATCH($B106,Weekly!$A$8:$A$37,0)),""))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2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30" customWidth="1" min="2" max="2"/>
    <col width="15" customWidth="1" min="3" max="3"/>
    <col width="24" customWidth="1" min="4" max="4"/>
    <col width="24" customWidth="1" min="5" max="5"/>
    <col width="26" customWidth="1" min="6" max="6"/>
  </cols>
  <sheetData>
    <row r="1">
      <c r="A1" s="1" t="inlineStr">
        <is>
          <t>Import — paste the raw export here</t>
        </is>
      </c>
    </row>
    <row r="2">
      <c r="A2" s="2" t="inlineStr">
        <is>
          <t>Paste into A, B and C. Read column D. Then copy A:C and paste-values onto the bottom of History. That is the whole weekly job.</t>
        </is>
      </c>
    </row>
    <row r="4">
      <c r="A4" s="11" t="inlineStr">
        <is>
          <t>Week ending</t>
        </is>
      </c>
      <c r="B4" s="11" t="inlineStr">
        <is>
          <t>Metric</t>
        </is>
      </c>
      <c r="C4" s="11" t="inlineStr">
        <is>
          <t>Value</t>
        </is>
      </c>
      <c r="D4" s="11" t="inlineStr">
        <is>
          <t>Status</t>
        </is>
      </c>
      <c r="E4" s="11" t="inlineStr">
        <is>
          <t>Rows already in History</t>
        </is>
      </c>
      <c r="F4" s="11" t="inlineStr">
        <is>
          <t>On the report?</t>
        </is>
      </c>
      <c r="H4" s="3" t="inlineStr">
        <is>
          <t>Rows pasted</t>
        </is>
      </c>
      <c r="I4" s="7">
        <f>COUNTA($B$5:$B$204)</f>
        <v/>
      </c>
    </row>
    <row r="5">
      <c r="A5" s="6" t="n">
        <v>46278</v>
      </c>
      <c r="B5" s="12" t="inlineStr">
        <is>
          <t>Signups</t>
        </is>
      </c>
      <c r="C5" s="16" t="n">
        <v>430</v>
      </c>
      <c r="D5" s="9">
        <f>IF($B5="","",IF($A5="","⚠ no week ending",IF(COUNTIFS(History!$A$5:$A$404,$A5,History!$B$5:$B$404,$B5)&gt;0,"⚠ already in History",IF($C5="","⚠ no value","New"))))</f>
        <v/>
      </c>
      <c r="E5" s="17">
        <f>IF($B5="","",COUNTIFS(History!$A$5:$A$404,$A5,History!$B$5:$B$404,$B5))</f>
        <v/>
      </c>
      <c r="F5" s="9">
        <f>IF($B5="","",IF(COUNTIF(Weekly!$A$8:$A$37,$B5)&gt;0,"Yes","⚠ not a metric on Weekly"))</f>
        <v/>
      </c>
      <c r="H5" s="18" t="inlineStr">
        <is>
          <t>New</t>
        </is>
      </c>
      <c r="I5" s="17">
        <f>COUNTIF($D$5:$D$204,"New")</f>
        <v/>
      </c>
    </row>
    <row r="6">
      <c r="A6" s="6" t="n">
        <v>46278</v>
      </c>
      <c r="B6" s="12" t="inlineStr">
        <is>
          <t>Activation %</t>
        </is>
      </c>
      <c r="C6" s="16" t="n">
        <v>35</v>
      </c>
      <c r="D6" s="9">
        <f>IF($B6="","",IF($A6="","⚠ no week ending",IF(COUNTIFS(History!$A$5:$A$404,$A6,History!$B$5:$B$404,$B6)&gt;0,"⚠ already in History",IF($C6="","⚠ no value","New"))))</f>
        <v/>
      </c>
      <c r="E6" s="17">
        <f>IF($B6="","",COUNTIFS(History!$A$5:$A$404,$A6,History!$B$5:$B$404,$B6))</f>
        <v/>
      </c>
      <c r="F6" s="9">
        <f>IF($B6="","",IF(COUNTIF(Weekly!$A$8:$A$37,$B6)&gt;0,"Yes","⚠ not a metric on Weekly"))</f>
        <v/>
      </c>
      <c r="H6" s="18" t="inlineStr">
        <is>
          <t>Already in History</t>
        </is>
      </c>
      <c r="I6" s="17">
        <f>COUNTIF($D$5:$D$204,"⚠ already in History")</f>
        <v/>
      </c>
    </row>
    <row r="7">
      <c r="A7" s="6" t="n">
        <v>46278</v>
      </c>
      <c r="B7" s="12" t="inlineStr">
        <is>
          <t>Tickets</t>
        </is>
      </c>
      <c r="C7" s="16" t="n">
        <v>92</v>
      </c>
      <c r="D7" s="9">
        <f>IF($B7="","",IF($A7="","⚠ no week ending",IF(COUNTIFS(History!$A$5:$A$404,$A7,History!$B$5:$B$404,$B7)&gt;0,"⚠ already in History",IF($C7="","⚠ no value","New"))))</f>
        <v/>
      </c>
      <c r="E7" s="17">
        <f>IF($B7="","",COUNTIFS(History!$A$5:$A$404,$A7,History!$B$5:$B$404,$B7))</f>
        <v/>
      </c>
      <c r="F7" s="9">
        <f>IF($B7="","",IF(COUNTIF(Weekly!$A$8:$A$37,$B7)&gt;0,"Yes","⚠ not a metric on Weekly"))</f>
        <v/>
      </c>
      <c r="H7" s="18" t="inlineStr">
        <is>
          <t>Not a metric on Weekly</t>
        </is>
      </c>
      <c r="I7" s="17">
        <f>COUNTIF($F$5:$F$204,"⚠ not a metric on Weekly")</f>
        <v/>
      </c>
    </row>
    <row r="8">
      <c r="A8" s="6" t="n">
        <v>46278</v>
      </c>
      <c r="B8" s="12" t="inlineStr">
        <is>
          <t>MRR added</t>
        </is>
      </c>
      <c r="C8" s="16" t="n">
        <v>19100</v>
      </c>
      <c r="D8" s="9">
        <f>IF($B8="","",IF($A8="","⚠ no week ending",IF(COUNTIFS(History!$A$5:$A$404,$A8,History!$B$5:$B$404,$B8)&gt;0,"⚠ already in History",IF($C8="","⚠ no value","New"))))</f>
        <v/>
      </c>
      <c r="E8" s="17">
        <f>IF($B8="","",COUNTIFS(History!$A$5:$A$404,$A8,History!$B$5:$B$404,$B8))</f>
        <v/>
      </c>
      <c r="F8" s="9">
        <f>IF($B8="","",IF(COUNTIF(Weekly!$A$8:$A$37,$B8)&gt;0,"Yes","⚠ not a metric on Weekly"))</f>
        <v/>
      </c>
      <c r="H8" s="18" t="inlineStr">
        <is>
          <t>Safe to append?</t>
        </is>
      </c>
      <c r="I8" s="8">
        <f>IF(COUNTA($B$5:$B$204)=0,"Nothing pasted",IF(COUNTIF($D$5:$D$204,"New")=COUNTA($B$5:$B$204),"Yes — copy A:C to History","⚠ fix the flagged rows first"))</f>
        <v/>
      </c>
    </row>
    <row r="9">
      <c r="A9" s="6" t="n"/>
      <c r="B9" s="12" t="n"/>
      <c r="C9" s="16" t="n"/>
      <c r="D9" s="9">
        <f>IF($B9="","",IF($A9="","⚠ no week ending",IF(COUNTIFS(History!$A$5:$A$404,$A9,History!$B$5:$B$404,$B9)&gt;0,"⚠ already in History",IF($C9="","⚠ no value","New"))))</f>
        <v/>
      </c>
      <c r="E9" s="17">
        <f>IF($B9="","",COUNTIFS(History!$A$5:$A$404,$A9,History!$B$5:$B$404,$B9))</f>
        <v/>
      </c>
      <c r="F9" s="9">
        <f>IF($B9="","",IF(COUNTIF(Weekly!$A$8:$A$37,$B9)&gt;0,"Yes","⚠ not a metric on Weekly"))</f>
        <v/>
      </c>
    </row>
    <row r="10">
      <c r="A10" s="6" t="n"/>
      <c r="B10" s="12" t="n"/>
      <c r="C10" s="16" t="n"/>
      <c r="D10" s="9">
        <f>IF($B10="","",IF($A10="","⚠ no week ending",IF(COUNTIFS(History!$A$5:$A$404,$A10,History!$B$5:$B$404,$B10)&gt;0,"⚠ already in History",IF($C10="","⚠ no value","New"))))</f>
        <v/>
      </c>
      <c r="E10" s="17">
        <f>IF($B10="","",COUNTIFS(History!$A$5:$A$404,$A10,History!$B$5:$B$404,$B10))</f>
        <v/>
      </c>
      <c r="F10" s="9">
        <f>IF($B10="","",IF(COUNTIF(Weekly!$A$8:$A$37,$B10)&gt;0,"Yes","⚠ not a metric on Weekly"))</f>
        <v/>
      </c>
    </row>
    <row r="11">
      <c r="A11" s="6" t="n"/>
      <c r="B11" s="12" t="n"/>
      <c r="C11" s="16" t="n"/>
      <c r="D11" s="9">
        <f>IF($B11="","",IF($A11="","⚠ no week ending",IF(COUNTIFS(History!$A$5:$A$404,$A11,History!$B$5:$B$404,$B11)&gt;0,"⚠ already in History",IF($C11="","⚠ no value","New"))))</f>
        <v/>
      </c>
      <c r="E11" s="17">
        <f>IF($B11="","",COUNTIFS(History!$A$5:$A$404,$A11,History!$B$5:$B$404,$B11))</f>
        <v/>
      </c>
      <c r="F11" s="9">
        <f>IF($B11="","",IF(COUNTIF(Weekly!$A$8:$A$37,$B11)&gt;0,"Yes","⚠ not a metric on Weekly"))</f>
        <v/>
      </c>
    </row>
    <row r="12">
      <c r="A12" s="6" t="n"/>
      <c r="B12" s="12" t="n"/>
      <c r="C12" s="16" t="n"/>
      <c r="D12" s="9">
        <f>IF($B12="","",IF($A12="","⚠ no week ending",IF(COUNTIFS(History!$A$5:$A$404,$A12,History!$B$5:$B$404,$B12)&gt;0,"⚠ already in History",IF($C12="","⚠ no value","New"))))</f>
        <v/>
      </c>
      <c r="E12" s="17">
        <f>IF($B12="","",COUNTIFS(History!$A$5:$A$404,$A12,History!$B$5:$B$404,$B12))</f>
        <v/>
      </c>
      <c r="F12" s="9">
        <f>IF($B12="","",IF(COUNTIF(Weekly!$A$8:$A$37,$B12)&gt;0,"Yes","⚠ not a metric on Weekly"))</f>
        <v/>
      </c>
    </row>
    <row r="13">
      <c r="A13" s="6" t="n"/>
      <c r="B13" s="12" t="n"/>
      <c r="C13" s="16" t="n"/>
      <c r="D13" s="9">
        <f>IF($B13="","",IF($A13="","⚠ no week ending",IF(COUNTIFS(History!$A$5:$A$404,$A13,History!$B$5:$B$404,$B13)&gt;0,"⚠ already in History",IF($C13="","⚠ no value","New"))))</f>
        <v/>
      </c>
      <c r="E13" s="17">
        <f>IF($B13="","",COUNTIFS(History!$A$5:$A$404,$A13,History!$B$5:$B$404,$B13))</f>
        <v/>
      </c>
      <c r="F13" s="9">
        <f>IF($B13="","",IF(COUNTIF(Weekly!$A$8:$A$37,$B13)&gt;0,"Yes","⚠ not a metric on Weekly"))</f>
        <v/>
      </c>
    </row>
    <row r="14">
      <c r="A14" s="6" t="n"/>
      <c r="B14" s="12" t="n"/>
      <c r="C14" s="16" t="n"/>
      <c r="D14" s="9">
        <f>IF($B14="","",IF($A14="","⚠ no week ending",IF(COUNTIFS(History!$A$5:$A$404,$A14,History!$B$5:$B$404,$B14)&gt;0,"⚠ already in History",IF($C14="","⚠ no value","New"))))</f>
        <v/>
      </c>
      <c r="E14" s="17">
        <f>IF($B14="","",COUNTIFS(History!$A$5:$A$404,$A14,History!$B$5:$B$404,$B14))</f>
        <v/>
      </c>
      <c r="F14" s="9">
        <f>IF($B14="","",IF(COUNTIF(Weekly!$A$8:$A$37,$B14)&gt;0,"Yes","⚠ not a metric on Weekly"))</f>
        <v/>
      </c>
    </row>
    <row r="15">
      <c r="A15" s="6" t="n"/>
      <c r="B15" s="12" t="n"/>
      <c r="C15" s="16" t="n"/>
      <c r="D15" s="9">
        <f>IF($B15="","",IF($A15="","⚠ no week ending",IF(COUNTIFS(History!$A$5:$A$404,$A15,History!$B$5:$B$404,$B15)&gt;0,"⚠ already in History",IF($C15="","⚠ no value","New"))))</f>
        <v/>
      </c>
      <c r="E15" s="17">
        <f>IF($B15="","",COUNTIFS(History!$A$5:$A$404,$A15,History!$B$5:$B$404,$B15))</f>
        <v/>
      </c>
      <c r="F15" s="9">
        <f>IF($B15="","",IF(COUNTIF(Weekly!$A$8:$A$37,$B15)&gt;0,"Yes","⚠ not a metric on Weekly"))</f>
        <v/>
      </c>
    </row>
    <row r="16">
      <c r="A16" s="6" t="n"/>
      <c r="B16" s="12" t="n"/>
      <c r="C16" s="16" t="n"/>
      <c r="D16" s="9">
        <f>IF($B16="","",IF($A16="","⚠ no week ending",IF(COUNTIFS(History!$A$5:$A$404,$A16,History!$B$5:$B$404,$B16)&gt;0,"⚠ already in History",IF($C16="","⚠ no value","New"))))</f>
        <v/>
      </c>
      <c r="E16" s="17">
        <f>IF($B16="","",COUNTIFS(History!$A$5:$A$404,$A16,History!$B$5:$B$404,$B16))</f>
        <v/>
      </c>
      <c r="F16" s="9">
        <f>IF($B16="","",IF(COUNTIF(Weekly!$A$8:$A$37,$B16)&gt;0,"Yes","⚠ not a metric on Weekly"))</f>
        <v/>
      </c>
    </row>
    <row r="17">
      <c r="A17" s="6" t="n"/>
      <c r="B17" s="12" t="n"/>
      <c r="C17" s="16" t="n"/>
      <c r="D17" s="9">
        <f>IF($B17="","",IF($A17="","⚠ no week ending",IF(COUNTIFS(History!$A$5:$A$404,$A17,History!$B$5:$B$404,$B17)&gt;0,"⚠ already in History",IF($C17="","⚠ no value","New"))))</f>
        <v/>
      </c>
      <c r="E17" s="17">
        <f>IF($B17="","",COUNTIFS(History!$A$5:$A$404,$A17,History!$B$5:$B$404,$B17))</f>
        <v/>
      </c>
      <c r="F17" s="9">
        <f>IF($B17="","",IF(COUNTIF(Weekly!$A$8:$A$37,$B17)&gt;0,"Yes","⚠ not a metric on Weekly"))</f>
        <v/>
      </c>
    </row>
    <row r="18">
      <c r="A18" s="6" t="n"/>
      <c r="B18" s="12" t="n"/>
      <c r="C18" s="16" t="n"/>
      <c r="D18" s="9">
        <f>IF($B18="","",IF($A18="","⚠ no week ending",IF(COUNTIFS(History!$A$5:$A$404,$A18,History!$B$5:$B$404,$B18)&gt;0,"⚠ already in History",IF($C18="","⚠ no value","New"))))</f>
        <v/>
      </c>
      <c r="E18" s="17">
        <f>IF($B18="","",COUNTIFS(History!$A$5:$A$404,$A18,History!$B$5:$B$404,$B18))</f>
        <v/>
      </c>
      <c r="F18" s="9">
        <f>IF($B18="","",IF(COUNTIF(Weekly!$A$8:$A$37,$B18)&gt;0,"Yes","⚠ not a metric on Weekly"))</f>
        <v/>
      </c>
    </row>
    <row r="19">
      <c r="A19" s="6" t="n"/>
      <c r="B19" s="12" t="n"/>
      <c r="C19" s="16" t="n"/>
      <c r="D19" s="9">
        <f>IF($B19="","",IF($A19="","⚠ no week ending",IF(COUNTIFS(History!$A$5:$A$404,$A19,History!$B$5:$B$404,$B19)&gt;0,"⚠ already in History",IF($C19="","⚠ no value","New"))))</f>
        <v/>
      </c>
      <c r="E19" s="17">
        <f>IF($B19="","",COUNTIFS(History!$A$5:$A$404,$A19,History!$B$5:$B$404,$B19))</f>
        <v/>
      </c>
      <c r="F19" s="9">
        <f>IF($B19="","",IF(COUNTIF(Weekly!$A$8:$A$37,$B19)&gt;0,"Yes","⚠ not a metric on Weekly"))</f>
        <v/>
      </c>
    </row>
    <row r="20">
      <c r="A20" s="6" t="n"/>
      <c r="B20" s="12" t="n"/>
      <c r="C20" s="16" t="n"/>
      <c r="D20" s="9">
        <f>IF($B20="","",IF($A20="","⚠ no week ending",IF(COUNTIFS(History!$A$5:$A$404,$A20,History!$B$5:$B$404,$B20)&gt;0,"⚠ already in History",IF($C20="","⚠ no value","New"))))</f>
        <v/>
      </c>
      <c r="E20" s="17">
        <f>IF($B20="","",COUNTIFS(History!$A$5:$A$404,$A20,History!$B$5:$B$404,$B20))</f>
        <v/>
      </c>
      <c r="F20" s="9">
        <f>IF($B20="","",IF(COUNTIF(Weekly!$A$8:$A$37,$B20)&gt;0,"Yes","⚠ not a metric on Weekly"))</f>
        <v/>
      </c>
    </row>
    <row r="21">
      <c r="A21" s="6" t="n"/>
      <c r="B21" s="12" t="n"/>
      <c r="C21" s="16" t="n"/>
      <c r="D21" s="9">
        <f>IF($B21="","",IF($A21="","⚠ no week ending",IF(COUNTIFS(History!$A$5:$A$404,$A21,History!$B$5:$B$404,$B21)&gt;0,"⚠ already in History",IF($C21="","⚠ no value","New"))))</f>
        <v/>
      </c>
      <c r="E21" s="17">
        <f>IF($B21="","",COUNTIFS(History!$A$5:$A$404,$A21,History!$B$5:$B$404,$B21))</f>
        <v/>
      </c>
      <c r="F21" s="9">
        <f>IF($B21="","",IF(COUNTIF(Weekly!$A$8:$A$37,$B21)&gt;0,"Yes","⚠ not a metric on Weekly"))</f>
        <v/>
      </c>
    </row>
    <row r="22">
      <c r="A22" s="6" t="n"/>
      <c r="B22" s="12" t="n"/>
      <c r="C22" s="16" t="n"/>
      <c r="D22" s="9">
        <f>IF($B22="","",IF($A22="","⚠ no week ending",IF(COUNTIFS(History!$A$5:$A$404,$A22,History!$B$5:$B$404,$B22)&gt;0,"⚠ already in History",IF($C22="","⚠ no value","New"))))</f>
        <v/>
      </c>
      <c r="E22" s="17">
        <f>IF($B22="","",COUNTIFS(History!$A$5:$A$404,$A22,History!$B$5:$B$404,$B22))</f>
        <v/>
      </c>
      <c r="F22" s="9">
        <f>IF($B22="","",IF(COUNTIF(Weekly!$A$8:$A$37,$B22)&gt;0,"Yes","⚠ not a metric on Weekly"))</f>
        <v/>
      </c>
    </row>
    <row r="23">
      <c r="A23" s="6" t="n"/>
      <c r="B23" s="12" t="n"/>
      <c r="C23" s="16" t="n"/>
      <c r="D23" s="9">
        <f>IF($B23="","",IF($A23="","⚠ no week ending",IF(COUNTIFS(History!$A$5:$A$404,$A23,History!$B$5:$B$404,$B23)&gt;0,"⚠ already in History",IF($C23="","⚠ no value","New"))))</f>
        <v/>
      </c>
      <c r="E23" s="17">
        <f>IF($B23="","",COUNTIFS(History!$A$5:$A$404,$A23,History!$B$5:$B$404,$B23))</f>
        <v/>
      </c>
      <c r="F23" s="9">
        <f>IF($B23="","",IF(COUNTIF(Weekly!$A$8:$A$37,$B23)&gt;0,"Yes","⚠ not a metric on Weekly"))</f>
        <v/>
      </c>
    </row>
    <row r="24">
      <c r="A24" s="6" t="n"/>
      <c r="B24" s="12" t="n"/>
      <c r="C24" s="16" t="n"/>
      <c r="D24" s="9">
        <f>IF($B24="","",IF($A24="","⚠ no week ending",IF(COUNTIFS(History!$A$5:$A$404,$A24,History!$B$5:$B$404,$B24)&gt;0,"⚠ already in History",IF($C24="","⚠ no value","New"))))</f>
        <v/>
      </c>
      <c r="E24" s="17">
        <f>IF($B24="","",COUNTIFS(History!$A$5:$A$404,$A24,History!$B$5:$B$404,$B24))</f>
        <v/>
      </c>
      <c r="F24" s="9">
        <f>IF($B24="","",IF(COUNTIF(Weekly!$A$8:$A$37,$B24)&gt;0,"Yes","⚠ not a metric on Weekly"))</f>
        <v/>
      </c>
    </row>
    <row r="25">
      <c r="A25" s="6" t="n"/>
      <c r="B25" s="12" t="n"/>
      <c r="C25" s="16" t="n"/>
      <c r="D25" s="9">
        <f>IF($B25="","",IF($A25="","⚠ no week ending",IF(COUNTIFS(History!$A$5:$A$404,$A25,History!$B$5:$B$404,$B25)&gt;0,"⚠ already in History",IF($C25="","⚠ no value","New"))))</f>
        <v/>
      </c>
      <c r="E25" s="17">
        <f>IF($B25="","",COUNTIFS(History!$A$5:$A$404,$A25,History!$B$5:$B$404,$B25))</f>
        <v/>
      </c>
      <c r="F25" s="9">
        <f>IF($B25="","",IF(COUNTIF(Weekly!$A$8:$A$37,$B25)&gt;0,"Yes","⚠ not a metric on Weekly"))</f>
        <v/>
      </c>
    </row>
    <row r="26">
      <c r="A26" s="6" t="n"/>
      <c r="B26" s="12" t="n"/>
      <c r="C26" s="16" t="n"/>
      <c r="D26" s="9">
        <f>IF($B26="","",IF($A26="","⚠ no week ending",IF(COUNTIFS(History!$A$5:$A$404,$A26,History!$B$5:$B$404,$B26)&gt;0,"⚠ already in History",IF($C26="","⚠ no value","New"))))</f>
        <v/>
      </c>
      <c r="E26" s="17">
        <f>IF($B26="","",COUNTIFS(History!$A$5:$A$404,$A26,History!$B$5:$B$404,$B26))</f>
        <v/>
      </c>
      <c r="F26" s="9">
        <f>IF($B26="","",IF(COUNTIF(Weekly!$A$8:$A$37,$B26)&gt;0,"Yes","⚠ not a metric on Weekly"))</f>
        <v/>
      </c>
    </row>
    <row r="27">
      <c r="A27" s="6" t="n"/>
      <c r="B27" s="12" t="n"/>
      <c r="C27" s="16" t="n"/>
      <c r="D27" s="9">
        <f>IF($B27="","",IF($A27="","⚠ no week ending",IF(COUNTIFS(History!$A$5:$A$404,$A27,History!$B$5:$B$404,$B27)&gt;0,"⚠ already in History",IF($C27="","⚠ no value","New"))))</f>
        <v/>
      </c>
      <c r="E27" s="17">
        <f>IF($B27="","",COUNTIFS(History!$A$5:$A$404,$A27,History!$B$5:$B$404,$B27))</f>
        <v/>
      </c>
      <c r="F27" s="9">
        <f>IF($B27="","",IF(COUNTIF(Weekly!$A$8:$A$37,$B27)&gt;0,"Yes","⚠ not a metric on Weekly"))</f>
        <v/>
      </c>
    </row>
    <row r="28">
      <c r="A28" s="6" t="n"/>
      <c r="B28" s="12" t="n"/>
      <c r="C28" s="16" t="n"/>
      <c r="D28" s="9">
        <f>IF($B28="","",IF($A28="","⚠ no week ending",IF(COUNTIFS(History!$A$5:$A$404,$A28,History!$B$5:$B$404,$B28)&gt;0,"⚠ already in History",IF($C28="","⚠ no value","New"))))</f>
        <v/>
      </c>
      <c r="E28" s="17">
        <f>IF($B28="","",COUNTIFS(History!$A$5:$A$404,$A28,History!$B$5:$B$404,$B28))</f>
        <v/>
      </c>
      <c r="F28" s="9">
        <f>IF($B28="","",IF(COUNTIF(Weekly!$A$8:$A$37,$B28)&gt;0,"Yes","⚠ not a metric on Weekly"))</f>
        <v/>
      </c>
    </row>
    <row r="29">
      <c r="A29" s="6" t="n"/>
      <c r="B29" s="12" t="n"/>
      <c r="C29" s="16" t="n"/>
      <c r="D29" s="9">
        <f>IF($B29="","",IF($A29="","⚠ no week ending",IF(COUNTIFS(History!$A$5:$A$404,$A29,History!$B$5:$B$404,$B29)&gt;0,"⚠ already in History",IF($C29="","⚠ no value","New"))))</f>
        <v/>
      </c>
      <c r="E29" s="17">
        <f>IF($B29="","",COUNTIFS(History!$A$5:$A$404,$A29,History!$B$5:$B$404,$B29))</f>
        <v/>
      </c>
      <c r="F29" s="9">
        <f>IF($B29="","",IF(COUNTIF(Weekly!$A$8:$A$37,$B29)&gt;0,"Yes","⚠ not a metric on Weekly"))</f>
        <v/>
      </c>
    </row>
    <row r="30">
      <c r="A30" s="6" t="n"/>
      <c r="B30" s="12" t="n"/>
      <c r="C30" s="16" t="n"/>
      <c r="D30" s="9">
        <f>IF($B30="","",IF($A30="","⚠ no week ending",IF(COUNTIFS(History!$A$5:$A$404,$A30,History!$B$5:$B$404,$B30)&gt;0,"⚠ already in History",IF($C30="","⚠ no value","New"))))</f>
        <v/>
      </c>
      <c r="E30" s="17">
        <f>IF($B30="","",COUNTIFS(History!$A$5:$A$404,$A30,History!$B$5:$B$404,$B30))</f>
        <v/>
      </c>
      <c r="F30" s="9">
        <f>IF($B30="","",IF(COUNTIF(Weekly!$A$8:$A$37,$B30)&gt;0,"Yes","⚠ not a metric on Weekly"))</f>
        <v/>
      </c>
    </row>
    <row r="31">
      <c r="A31" s="6" t="n"/>
      <c r="B31" s="12" t="n"/>
      <c r="C31" s="16" t="n"/>
      <c r="D31" s="9">
        <f>IF($B31="","",IF($A31="","⚠ no week ending",IF(COUNTIFS(History!$A$5:$A$404,$A31,History!$B$5:$B$404,$B31)&gt;0,"⚠ already in History",IF($C31="","⚠ no value","New"))))</f>
        <v/>
      </c>
      <c r="E31" s="17">
        <f>IF($B31="","",COUNTIFS(History!$A$5:$A$404,$A31,History!$B$5:$B$404,$B31))</f>
        <v/>
      </c>
      <c r="F31" s="9">
        <f>IF($B31="","",IF(COUNTIF(Weekly!$A$8:$A$37,$B31)&gt;0,"Yes","⚠ not a metric on Weekly"))</f>
        <v/>
      </c>
    </row>
    <row r="32">
      <c r="A32" s="6" t="n"/>
      <c r="B32" s="12" t="n"/>
      <c r="C32" s="16" t="n"/>
      <c r="D32" s="9">
        <f>IF($B32="","",IF($A32="","⚠ no week ending",IF(COUNTIFS(History!$A$5:$A$404,$A32,History!$B$5:$B$404,$B32)&gt;0,"⚠ already in History",IF($C32="","⚠ no value","New"))))</f>
        <v/>
      </c>
      <c r="E32" s="17">
        <f>IF($B32="","",COUNTIFS(History!$A$5:$A$404,$A32,History!$B$5:$B$404,$B32))</f>
        <v/>
      </c>
      <c r="F32" s="9">
        <f>IF($B32="","",IF(COUNTIF(Weekly!$A$8:$A$37,$B32)&gt;0,"Yes","⚠ not a metric on Weekly"))</f>
        <v/>
      </c>
    </row>
    <row r="33">
      <c r="A33" s="6" t="n"/>
      <c r="B33" s="12" t="n"/>
      <c r="C33" s="16" t="n"/>
      <c r="D33" s="9">
        <f>IF($B33="","",IF($A33="","⚠ no week ending",IF(COUNTIFS(History!$A$5:$A$404,$A33,History!$B$5:$B$404,$B33)&gt;0,"⚠ already in History",IF($C33="","⚠ no value","New"))))</f>
        <v/>
      </c>
      <c r="E33" s="17">
        <f>IF($B33="","",COUNTIFS(History!$A$5:$A$404,$A33,History!$B$5:$B$404,$B33))</f>
        <v/>
      </c>
      <c r="F33" s="9">
        <f>IF($B33="","",IF(COUNTIF(Weekly!$A$8:$A$37,$B33)&gt;0,"Yes","⚠ not a metric on Weekly"))</f>
        <v/>
      </c>
    </row>
    <row r="34">
      <c r="A34" s="6" t="n"/>
      <c r="B34" s="12" t="n"/>
      <c r="C34" s="16" t="n"/>
      <c r="D34" s="9">
        <f>IF($B34="","",IF($A34="","⚠ no week ending",IF(COUNTIFS(History!$A$5:$A$404,$A34,History!$B$5:$B$404,$B34)&gt;0,"⚠ already in History",IF($C34="","⚠ no value","New"))))</f>
        <v/>
      </c>
      <c r="E34" s="17">
        <f>IF($B34="","",COUNTIFS(History!$A$5:$A$404,$A34,History!$B$5:$B$404,$B34))</f>
        <v/>
      </c>
      <c r="F34" s="9">
        <f>IF($B34="","",IF(COUNTIF(Weekly!$A$8:$A$37,$B34)&gt;0,"Yes","⚠ not a metric on Weekly"))</f>
        <v/>
      </c>
    </row>
    <row r="35">
      <c r="A35" s="6" t="n"/>
      <c r="B35" s="12" t="n"/>
      <c r="C35" s="16" t="n"/>
      <c r="D35" s="9">
        <f>IF($B35="","",IF($A35="","⚠ no week ending",IF(COUNTIFS(History!$A$5:$A$404,$A35,History!$B$5:$B$404,$B35)&gt;0,"⚠ already in History",IF($C35="","⚠ no value","New"))))</f>
        <v/>
      </c>
      <c r="E35" s="17">
        <f>IF($B35="","",COUNTIFS(History!$A$5:$A$404,$A35,History!$B$5:$B$404,$B35))</f>
        <v/>
      </c>
      <c r="F35" s="9">
        <f>IF($B35="","",IF(COUNTIF(Weekly!$A$8:$A$37,$B35)&gt;0,"Yes","⚠ not a metric on Weekly"))</f>
        <v/>
      </c>
    </row>
    <row r="36">
      <c r="A36" s="6" t="n"/>
      <c r="B36" s="12" t="n"/>
      <c r="C36" s="16" t="n"/>
      <c r="D36" s="9">
        <f>IF($B36="","",IF($A36="","⚠ no week ending",IF(COUNTIFS(History!$A$5:$A$404,$A36,History!$B$5:$B$404,$B36)&gt;0,"⚠ already in History",IF($C36="","⚠ no value","New"))))</f>
        <v/>
      </c>
      <c r="E36" s="17">
        <f>IF($B36="","",COUNTIFS(History!$A$5:$A$404,$A36,History!$B$5:$B$404,$B36))</f>
        <v/>
      </c>
      <c r="F36" s="9">
        <f>IF($B36="","",IF(COUNTIF(Weekly!$A$8:$A$37,$B36)&gt;0,"Yes","⚠ not a metric on Weekly"))</f>
        <v/>
      </c>
    </row>
    <row r="37">
      <c r="A37" s="6" t="n"/>
      <c r="B37" s="12" t="n"/>
      <c r="C37" s="16" t="n"/>
      <c r="D37" s="9">
        <f>IF($B37="","",IF($A37="","⚠ no week ending",IF(COUNTIFS(History!$A$5:$A$404,$A37,History!$B$5:$B$404,$B37)&gt;0,"⚠ already in History",IF($C37="","⚠ no value","New"))))</f>
        <v/>
      </c>
      <c r="E37" s="17">
        <f>IF($B37="","",COUNTIFS(History!$A$5:$A$404,$A37,History!$B$5:$B$404,$B37))</f>
        <v/>
      </c>
      <c r="F37" s="9">
        <f>IF($B37="","",IF(COUNTIF(Weekly!$A$8:$A$37,$B37)&gt;0,"Yes","⚠ not a metric on Weekly"))</f>
        <v/>
      </c>
    </row>
    <row r="38">
      <c r="A38" s="6" t="n"/>
      <c r="B38" s="12" t="n"/>
      <c r="C38" s="16" t="n"/>
      <c r="D38" s="9">
        <f>IF($B38="","",IF($A38="","⚠ no week ending",IF(COUNTIFS(History!$A$5:$A$404,$A38,History!$B$5:$B$404,$B38)&gt;0,"⚠ already in History",IF($C38="","⚠ no value","New"))))</f>
        <v/>
      </c>
      <c r="E38" s="17">
        <f>IF($B38="","",COUNTIFS(History!$A$5:$A$404,$A38,History!$B$5:$B$404,$B38))</f>
        <v/>
      </c>
      <c r="F38" s="9">
        <f>IF($B38="","",IF(COUNTIF(Weekly!$A$8:$A$37,$B38)&gt;0,"Yes","⚠ not a metric on Weekly"))</f>
        <v/>
      </c>
    </row>
    <row r="39">
      <c r="A39" s="6" t="n"/>
      <c r="B39" s="12" t="n"/>
      <c r="C39" s="16" t="n"/>
      <c r="D39" s="9">
        <f>IF($B39="","",IF($A39="","⚠ no week ending",IF(COUNTIFS(History!$A$5:$A$404,$A39,History!$B$5:$B$404,$B39)&gt;0,"⚠ already in History",IF($C39="","⚠ no value","New"))))</f>
        <v/>
      </c>
      <c r="E39" s="17">
        <f>IF($B39="","",COUNTIFS(History!$A$5:$A$404,$A39,History!$B$5:$B$404,$B39))</f>
        <v/>
      </c>
      <c r="F39" s="9">
        <f>IF($B39="","",IF(COUNTIF(Weekly!$A$8:$A$37,$B39)&gt;0,"Yes","⚠ not a metric on Weekly"))</f>
        <v/>
      </c>
    </row>
    <row r="40">
      <c r="A40" s="6" t="n"/>
      <c r="B40" s="12" t="n"/>
      <c r="C40" s="16" t="n"/>
      <c r="D40" s="9">
        <f>IF($B40="","",IF($A40="","⚠ no week ending",IF(COUNTIFS(History!$A$5:$A$404,$A40,History!$B$5:$B$404,$B40)&gt;0,"⚠ already in History",IF($C40="","⚠ no value","New"))))</f>
        <v/>
      </c>
      <c r="E40" s="17">
        <f>IF($B40="","",COUNTIFS(History!$A$5:$A$404,$A40,History!$B$5:$B$404,$B40))</f>
        <v/>
      </c>
      <c r="F40" s="9">
        <f>IF($B40="","",IF(COUNTIF(Weekly!$A$8:$A$37,$B40)&gt;0,"Yes","⚠ not a metric on Weekly"))</f>
        <v/>
      </c>
    </row>
    <row r="41">
      <c r="A41" s="6" t="n"/>
      <c r="B41" s="12" t="n"/>
      <c r="C41" s="16" t="n"/>
      <c r="D41" s="9">
        <f>IF($B41="","",IF($A41="","⚠ no week ending",IF(COUNTIFS(History!$A$5:$A$404,$A41,History!$B$5:$B$404,$B41)&gt;0,"⚠ already in History",IF($C41="","⚠ no value","New"))))</f>
        <v/>
      </c>
      <c r="E41" s="17">
        <f>IF($B41="","",COUNTIFS(History!$A$5:$A$404,$A41,History!$B$5:$B$404,$B41))</f>
        <v/>
      </c>
      <c r="F41" s="9">
        <f>IF($B41="","",IF(COUNTIF(Weekly!$A$8:$A$37,$B41)&gt;0,"Yes","⚠ not a metric on Weekly"))</f>
        <v/>
      </c>
    </row>
    <row r="42">
      <c r="A42" s="6" t="n"/>
      <c r="B42" s="12" t="n"/>
      <c r="C42" s="16" t="n"/>
      <c r="D42" s="9">
        <f>IF($B42="","",IF($A42="","⚠ no week ending",IF(COUNTIFS(History!$A$5:$A$404,$A42,History!$B$5:$B$404,$B42)&gt;0,"⚠ already in History",IF($C42="","⚠ no value","New"))))</f>
        <v/>
      </c>
      <c r="E42" s="17">
        <f>IF($B42="","",COUNTIFS(History!$A$5:$A$404,$A42,History!$B$5:$B$404,$B42))</f>
        <v/>
      </c>
      <c r="F42" s="9">
        <f>IF($B42="","",IF(COUNTIF(Weekly!$A$8:$A$37,$B42)&gt;0,"Yes","⚠ not a metric on Weekly"))</f>
        <v/>
      </c>
    </row>
    <row r="43">
      <c r="A43" s="6" t="n"/>
      <c r="B43" s="12" t="n"/>
      <c r="C43" s="16" t="n"/>
      <c r="D43" s="9">
        <f>IF($B43="","",IF($A43="","⚠ no week ending",IF(COUNTIFS(History!$A$5:$A$404,$A43,History!$B$5:$B$404,$B43)&gt;0,"⚠ already in History",IF($C43="","⚠ no value","New"))))</f>
        <v/>
      </c>
      <c r="E43" s="17">
        <f>IF($B43="","",COUNTIFS(History!$A$5:$A$404,$A43,History!$B$5:$B$404,$B43))</f>
        <v/>
      </c>
      <c r="F43" s="9">
        <f>IF($B43="","",IF(COUNTIF(Weekly!$A$8:$A$37,$B43)&gt;0,"Yes","⚠ not a metric on Weekly"))</f>
        <v/>
      </c>
    </row>
    <row r="44">
      <c r="A44" s="6" t="n"/>
      <c r="B44" s="12" t="n"/>
      <c r="C44" s="16" t="n"/>
      <c r="D44" s="9">
        <f>IF($B44="","",IF($A44="","⚠ no week ending",IF(COUNTIFS(History!$A$5:$A$404,$A44,History!$B$5:$B$404,$B44)&gt;0,"⚠ already in History",IF($C44="","⚠ no value","New"))))</f>
        <v/>
      </c>
      <c r="E44" s="17">
        <f>IF($B44="","",COUNTIFS(History!$A$5:$A$404,$A44,History!$B$5:$B$404,$B44))</f>
        <v/>
      </c>
      <c r="F44" s="9">
        <f>IF($B44="","",IF(COUNTIF(Weekly!$A$8:$A$37,$B44)&gt;0,"Yes","⚠ not a metric on Weekly"))</f>
        <v/>
      </c>
    </row>
    <row r="45">
      <c r="A45" s="6" t="n"/>
      <c r="B45" s="12" t="n"/>
      <c r="C45" s="16" t="n"/>
      <c r="D45" s="9">
        <f>IF($B45="","",IF($A45="","⚠ no week ending",IF(COUNTIFS(History!$A$5:$A$404,$A45,History!$B$5:$B$404,$B45)&gt;0,"⚠ already in History",IF($C45="","⚠ no value","New"))))</f>
        <v/>
      </c>
      <c r="E45" s="17">
        <f>IF($B45="","",COUNTIFS(History!$A$5:$A$404,$A45,History!$B$5:$B$404,$B45))</f>
        <v/>
      </c>
      <c r="F45" s="9">
        <f>IF($B45="","",IF(COUNTIF(Weekly!$A$8:$A$37,$B45)&gt;0,"Yes","⚠ not a metric on Weekly"))</f>
        <v/>
      </c>
    </row>
    <row r="46">
      <c r="A46" s="6" t="n"/>
      <c r="B46" s="12" t="n"/>
      <c r="C46" s="16" t="n"/>
      <c r="D46" s="9">
        <f>IF($B46="","",IF($A46="","⚠ no week ending",IF(COUNTIFS(History!$A$5:$A$404,$A46,History!$B$5:$B$404,$B46)&gt;0,"⚠ already in History",IF($C46="","⚠ no value","New"))))</f>
        <v/>
      </c>
      <c r="E46" s="17">
        <f>IF($B46="","",COUNTIFS(History!$A$5:$A$404,$A46,History!$B$5:$B$404,$B46))</f>
        <v/>
      </c>
      <c r="F46" s="9">
        <f>IF($B46="","",IF(COUNTIF(Weekly!$A$8:$A$37,$B46)&gt;0,"Yes","⚠ not a metric on Weekly"))</f>
        <v/>
      </c>
    </row>
    <row r="47">
      <c r="A47" s="6" t="n"/>
      <c r="B47" s="12" t="n"/>
      <c r="C47" s="16" t="n"/>
      <c r="D47" s="9">
        <f>IF($B47="","",IF($A47="","⚠ no week ending",IF(COUNTIFS(History!$A$5:$A$404,$A47,History!$B$5:$B$404,$B47)&gt;0,"⚠ already in History",IF($C47="","⚠ no value","New"))))</f>
        <v/>
      </c>
      <c r="E47" s="17">
        <f>IF($B47="","",COUNTIFS(History!$A$5:$A$404,$A47,History!$B$5:$B$404,$B47))</f>
        <v/>
      </c>
      <c r="F47" s="9">
        <f>IF($B47="","",IF(COUNTIF(Weekly!$A$8:$A$37,$B47)&gt;0,"Yes","⚠ not a metric on Weekly"))</f>
        <v/>
      </c>
    </row>
    <row r="48">
      <c r="A48" s="6" t="n"/>
      <c r="B48" s="12" t="n"/>
      <c r="C48" s="16" t="n"/>
      <c r="D48" s="9">
        <f>IF($B48="","",IF($A48="","⚠ no week ending",IF(COUNTIFS(History!$A$5:$A$404,$A48,History!$B$5:$B$404,$B48)&gt;0,"⚠ already in History",IF($C48="","⚠ no value","New"))))</f>
        <v/>
      </c>
      <c r="E48" s="17">
        <f>IF($B48="","",COUNTIFS(History!$A$5:$A$404,$A48,History!$B$5:$B$404,$B48))</f>
        <v/>
      </c>
      <c r="F48" s="9">
        <f>IF($B48="","",IF(COUNTIF(Weekly!$A$8:$A$37,$B48)&gt;0,"Yes","⚠ not a metric on Weekly"))</f>
        <v/>
      </c>
    </row>
    <row r="49">
      <c r="A49" s="6" t="n"/>
      <c r="B49" s="12" t="n"/>
      <c r="C49" s="16" t="n"/>
      <c r="D49" s="9">
        <f>IF($B49="","",IF($A49="","⚠ no week ending",IF(COUNTIFS(History!$A$5:$A$404,$A49,History!$B$5:$B$404,$B49)&gt;0,"⚠ already in History",IF($C49="","⚠ no value","New"))))</f>
        <v/>
      </c>
      <c r="E49" s="17">
        <f>IF($B49="","",COUNTIFS(History!$A$5:$A$404,$A49,History!$B$5:$B$404,$B49))</f>
        <v/>
      </c>
      <c r="F49" s="9">
        <f>IF($B49="","",IF(COUNTIF(Weekly!$A$8:$A$37,$B49)&gt;0,"Yes","⚠ not a metric on Weekly"))</f>
        <v/>
      </c>
    </row>
    <row r="50">
      <c r="A50" s="6" t="n"/>
      <c r="B50" s="12" t="n"/>
      <c r="C50" s="16" t="n"/>
      <c r="D50" s="9">
        <f>IF($B50="","",IF($A50="","⚠ no week ending",IF(COUNTIFS(History!$A$5:$A$404,$A50,History!$B$5:$B$404,$B50)&gt;0,"⚠ already in History",IF($C50="","⚠ no value","New"))))</f>
        <v/>
      </c>
      <c r="E50" s="17">
        <f>IF($B50="","",COUNTIFS(History!$A$5:$A$404,$A50,History!$B$5:$B$404,$B50))</f>
        <v/>
      </c>
      <c r="F50" s="9">
        <f>IF($B50="","",IF(COUNTIF(Weekly!$A$8:$A$37,$B50)&gt;0,"Yes","⚠ not a metric on Weekly"))</f>
        <v/>
      </c>
    </row>
    <row r="51">
      <c r="A51" s="6" t="n"/>
      <c r="B51" s="12" t="n"/>
      <c r="C51" s="16" t="n"/>
      <c r="D51" s="9">
        <f>IF($B51="","",IF($A51="","⚠ no week ending",IF(COUNTIFS(History!$A$5:$A$404,$A51,History!$B$5:$B$404,$B51)&gt;0,"⚠ already in History",IF($C51="","⚠ no value","New"))))</f>
        <v/>
      </c>
      <c r="E51" s="17">
        <f>IF($B51="","",COUNTIFS(History!$A$5:$A$404,$A51,History!$B$5:$B$404,$B51))</f>
        <v/>
      </c>
      <c r="F51" s="9">
        <f>IF($B51="","",IF(COUNTIF(Weekly!$A$8:$A$37,$B51)&gt;0,"Yes","⚠ not a metric on Weekly"))</f>
        <v/>
      </c>
    </row>
    <row r="52">
      <c r="A52" s="6" t="n"/>
      <c r="B52" s="12" t="n"/>
      <c r="C52" s="16" t="n"/>
      <c r="D52" s="9">
        <f>IF($B52="","",IF($A52="","⚠ no week ending",IF(COUNTIFS(History!$A$5:$A$404,$A52,History!$B$5:$B$404,$B52)&gt;0,"⚠ already in History",IF($C52="","⚠ no value","New"))))</f>
        <v/>
      </c>
      <c r="E52" s="17">
        <f>IF($B52="","",COUNTIFS(History!$A$5:$A$404,$A52,History!$B$5:$B$404,$B52))</f>
        <v/>
      </c>
      <c r="F52" s="9">
        <f>IF($B52="","",IF(COUNTIF(Weekly!$A$8:$A$37,$B52)&gt;0,"Yes","⚠ not a metric on Weekly"))</f>
        <v/>
      </c>
    </row>
    <row r="53">
      <c r="A53" s="6" t="n"/>
      <c r="B53" s="12" t="n"/>
      <c r="C53" s="16" t="n"/>
      <c r="D53" s="9">
        <f>IF($B53="","",IF($A53="","⚠ no week ending",IF(COUNTIFS(History!$A$5:$A$404,$A53,History!$B$5:$B$404,$B53)&gt;0,"⚠ already in History",IF($C53="","⚠ no value","New"))))</f>
        <v/>
      </c>
      <c r="E53" s="17">
        <f>IF($B53="","",COUNTIFS(History!$A$5:$A$404,$A53,History!$B$5:$B$404,$B53))</f>
        <v/>
      </c>
      <c r="F53" s="9">
        <f>IF($B53="","",IF(COUNTIF(Weekly!$A$8:$A$37,$B53)&gt;0,"Yes","⚠ not a metric on Weekly"))</f>
        <v/>
      </c>
    </row>
    <row r="54">
      <c r="A54" s="6" t="n"/>
      <c r="B54" s="12" t="n"/>
      <c r="C54" s="16" t="n"/>
      <c r="D54" s="9">
        <f>IF($B54="","",IF($A54="","⚠ no week ending",IF(COUNTIFS(History!$A$5:$A$404,$A54,History!$B$5:$B$404,$B54)&gt;0,"⚠ already in History",IF($C54="","⚠ no value","New"))))</f>
        <v/>
      </c>
      <c r="E54" s="17">
        <f>IF($B54="","",COUNTIFS(History!$A$5:$A$404,$A54,History!$B$5:$B$404,$B54))</f>
        <v/>
      </c>
      <c r="F54" s="9">
        <f>IF($B54="","",IF(COUNTIF(Weekly!$A$8:$A$37,$B54)&gt;0,"Yes","⚠ not a metric on Weekly"))</f>
        <v/>
      </c>
    </row>
    <row r="55">
      <c r="A55" s="6" t="n"/>
      <c r="B55" s="12" t="n"/>
      <c r="C55" s="16" t="n"/>
      <c r="D55" s="9">
        <f>IF($B55="","",IF($A55="","⚠ no week ending",IF(COUNTIFS(History!$A$5:$A$404,$A55,History!$B$5:$B$404,$B55)&gt;0,"⚠ already in History",IF($C55="","⚠ no value","New"))))</f>
        <v/>
      </c>
      <c r="E55" s="17">
        <f>IF($B55="","",COUNTIFS(History!$A$5:$A$404,$A55,History!$B$5:$B$404,$B55))</f>
        <v/>
      </c>
      <c r="F55" s="9">
        <f>IF($B55="","",IF(COUNTIF(Weekly!$A$8:$A$37,$B55)&gt;0,"Yes","⚠ not a metric on Weekly"))</f>
        <v/>
      </c>
    </row>
    <row r="56">
      <c r="A56" s="6" t="n"/>
      <c r="B56" s="12" t="n"/>
      <c r="C56" s="16" t="n"/>
      <c r="D56" s="9">
        <f>IF($B56="","",IF($A56="","⚠ no week ending",IF(COUNTIFS(History!$A$5:$A$404,$A56,History!$B$5:$B$404,$B56)&gt;0,"⚠ already in History",IF($C56="","⚠ no value","New"))))</f>
        <v/>
      </c>
      <c r="E56" s="17">
        <f>IF($B56="","",COUNTIFS(History!$A$5:$A$404,$A56,History!$B$5:$B$404,$B56))</f>
        <v/>
      </c>
      <c r="F56" s="9">
        <f>IF($B56="","",IF(COUNTIF(Weekly!$A$8:$A$37,$B56)&gt;0,"Yes","⚠ not a metric on Weekly"))</f>
        <v/>
      </c>
    </row>
    <row r="57">
      <c r="A57" s="6" t="n"/>
      <c r="B57" s="12" t="n"/>
      <c r="C57" s="16" t="n"/>
      <c r="D57" s="9">
        <f>IF($B57="","",IF($A57="","⚠ no week ending",IF(COUNTIFS(History!$A$5:$A$404,$A57,History!$B$5:$B$404,$B57)&gt;0,"⚠ already in History",IF($C57="","⚠ no value","New"))))</f>
        <v/>
      </c>
      <c r="E57" s="17">
        <f>IF($B57="","",COUNTIFS(History!$A$5:$A$404,$A57,History!$B$5:$B$404,$B57))</f>
        <v/>
      </c>
      <c r="F57" s="9">
        <f>IF($B57="","",IF(COUNTIF(Weekly!$A$8:$A$37,$B57)&gt;0,"Yes","⚠ not a metric on Weekly"))</f>
        <v/>
      </c>
    </row>
    <row r="58">
      <c r="A58" s="6" t="n"/>
      <c r="B58" s="12" t="n"/>
      <c r="C58" s="16" t="n"/>
      <c r="D58" s="9">
        <f>IF($B58="","",IF($A58="","⚠ no week ending",IF(COUNTIFS(History!$A$5:$A$404,$A58,History!$B$5:$B$404,$B58)&gt;0,"⚠ already in History",IF($C58="","⚠ no value","New"))))</f>
        <v/>
      </c>
      <c r="E58" s="17">
        <f>IF($B58="","",COUNTIFS(History!$A$5:$A$404,$A58,History!$B$5:$B$404,$B58))</f>
        <v/>
      </c>
      <c r="F58" s="9">
        <f>IF($B58="","",IF(COUNTIF(Weekly!$A$8:$A$37,$B58)&gt;0,"Yes","⚠ not a metric on Weekly"))</f>
        <v/>
      </c>
    </row>
    <row r="59">
      <c r="A59" s="6" t="n"/>
      <c r="B59" s="12" t="n"/>
      <c r="C59" s="16" t="n"/>
      <c r="D59" s="9">
        <f>IF($B59="","",IF($A59="","⚠ no week ending",IF(COUNTIFS(History!$A$5:$A$404,$A59,History!$B$5:$B$404,$B59)&gt;0,"⚠ already in History",IF($C59="","⚠ no value","New"))))</f>
        <v/>
      </c>
      <c r="E59" s="17">
        <f>IF($B59="","",COUNTIFS(History!$A$5:$A$404,$A59,History!$B$5:$B$404,$B59))</f>
        <v/>
      </c>
      <c r="F59" s="9">
        <f>IF($B59="","",IF(COUNTIF(Weekly!$A$8:$A$37,$B59)&gt;0,"Yes","⚠ not a metric on Weekly"))</f>
        <v/>
      </c>
    </row>
    <row r="60">
      <c r="A60" s="6" t="n"/>
      <c r="B60" s="12" t="n"/>
      <c r="C60" s="16" t="n"/>
      <c r="D60" s="9">
        <f>IF($B60="","",IF($A60="","⚠ no week ending",IF(COUNTIFS(History!$A$5:$A$404,$A60,History!$B$5:$B$404,$B60)&gt;0,"⚠ already in History",IF($C60="","⚠ no value","New"))))</f>
        <v/>
      </c>
      <c r="E60" s="17">
        <f>IF($B60="","",COUNTIFS(History!$A$5:$A$404,$A60,History!$B$5:$B$404,$B60))</f>
        <v/>
      </c>
      <c r="F60" s="9">
        <f>IF($B60="","",IF(COUNTIF(Weekly!$A$8:$A$37,$B60)&gt;0,"Yes","⚠ not a metric on Weekly"))</f>
        <v/>
      </c>
    </row>
    <row r="61">
      <c r="A61" s="6" t="n"/>
      <c r="B61" s="12" t="n"/>
      <c r="C61" s="16" t="n"/>
      <c r="D61" s="9">
        <f>IF($B61="","",IF($A61="","⚠ no week ending",IF(COUNTIFS(History!$A$5:$A$404,$A61,History!$B$5:$B$404,$B61)&gt;0,"⚠ already in History",IF($C61="","⚠ no value","New"))))</f>
        <v/>
      </c>
      <c r="E61" s="17">
        <f>IF($B61="","",COUNTIFS(History!$A$5:$A$404,$A61,History!$B$5:$B$404,$B61))</f>
        <v/>
      </c>
      <c r="F61" s="9">
        <f>IF($B61="","",IF(COUNTIF(Weekly!$A$8:$A$37,$B61)&gt;0,"Yes","⚠ not a metric on Weekly"))</f>
        <v/>
      </c>
    </row>
    <row r="62">
      <c r="A62" s="6" t="n"/>
      <c r="B62" s="12" t="n"/>
      <c r="C62" s="16" t="n"/>
      <c r="D62" s="9">
        <f>IF($B62="","",IF($A62="","⚠ no week ending",IF(COUNTIFS(History!$A$5:$A$404,$A62,History!$B$5:$B$404,$B62)&gt;0,"⚠ already in History",IF($C62="","⚠ no value","New"))))</f>
        <v/>
      </c>
      <c r="E62" s="17">
        <f>IF($B62="","",COUNTIFS(History!$A$5:$A$404,$A62,History!$B$5:$B$404,$B62))</f>
        <v/>
      </c>
      <c r="F62" s="9">
        <f>IF($B62="","",IF(COUNTIF(Weekly!$A$8:$A$37,$B62)&gt;0,"Yes","⚠ not a metric on Weekly"))</f>
        <v/>
      </c>
    </row>
    <row r="63">
      <c r="A63" s="6" t="n"/>
      <c r="B63" s="12" t="n"/>
      <c r="C63" s="16" t="n"/>
      <c r="D63" s="9">
        <f>IF($B63="","",IF($A63="","⚠ no week ending",IF(COUNTIFS(History!$A$5:$A$404,$A63,History!$B$5:$B$404,$B63)&gt;0,"⚠ already in History",IF($C63="","⚠ no value","New"))))</f>
        <v/>
      </c>
      <c r="E63" s="17">
        <f>IF($B63="","",COUNTIFS(History!$A$5:$A$404,$A63,History!$B$5:$B$404,$B63))</f>
        <v/>
      </c>
      <c r="F63" s="9">
        <f>IF($B63="","",IF(COUNTIF(Weekly!$A$8:$A$37,$B63)&gt;0,"Yes","⚠ not a metric on Weekly"))</f>
        <v/>
      </c>
    </row>
    <row r="64">
      <c r="A64" s="6" t="n"/>
      <c r="B64" s="12" t="n"/>
      <c r="C64" s="16" t="n"/>
      <c r="D64" s="9">
        <f>IF($B64="","",IF($A64="","⚠ no week ending",IF(COUNTIFS(History!$A$5:$A$404,$A64,History!$B$5:$B$404,$B64)&gt;0,"⚠ already in History",IF($C64="","⚠ no value","New"))))</f>
        <v/>
      </c>
      <c r="E64" s="17">
        <f>IF($B64="","",COUNTIFS(History!$A$5:$A$404,$A64,History!$B$5:$B$404,$B64))</f>
        <v/>
      </c>
      <c r="F64" s="9">
        <f>IF($B64="","",IF(COUNTIF(Weekly!$A$8:$A$37,$B64)&gt;0,"Yes","⚠ not a metric on Weekly"))</f>
        <v/>
      </c>
    </row>
    <row r="65">
      <c r="A65" s="6" t="n"/>
      <c r="B65" s="12" t="n"/>
      <c r="C65" s="16" t="n"/>
      <c r="D65" s="9">
        <f>IF($B65="","",IF($A65="","⚠ no week ending",IF(COUNTIFS(History!$A$5:$A$404,$A65,History!$B$5:$B$404,$B65)&gt;0,"⚠ already in History",IF($C65="","⚠ no value","New"))))</f>
        <v/>
      </c>
      <c r="E65" s="17">
        <f>IF($B65="","",COUNTIFS(History!$A$5:$A$404,$A65,History!$B$5:$B$404,$B65))</f>
        <v/>
      </c>
      <c r="F65" s="9">
        <f>IF($B65="","",IF(COUNTIF(Weekly!$A$8:$A$37,$B65)&gt;0,"Yes","⚠ not a metric on Weekly"))</f>
        <v/>
      </c>
    </row>
    <row r="66">
      <c r="A66" s="6" t="n"/>
      <c r="B66" s="12" t="n"/>
      <c r="C66" s="16" t="n"/>
      <c r="D66" s="9">
        <f>IF($B66="","",IF($A66="","⚠ no week ending",IF(COUNTIFS(History!$A$5:$A$404,$A66,History!$B$5:$B$404,$B66)&gt;0,"⚠ already in History",IF($C66="","⚠ no value","New"))))</f>
        <v/>
      </c>
      <c r="E66" s="17">
        <f>IF($B66="","",COUNTIFS(History!$A$5:$A$404,$A66,History!$B$5:$B$404,$B66))</f>
        <v/>
      </c>
      <c r="F66" s="9">
        <f>IF($B66="","",IF(COUNTIF(Weekly!$A$8:$A$37,$B66)&gt;0,"Yes","⚠ not a metric on Weekly"))</f>
        <v/>
      </c>
    </row>
    <row r="67">
      <c r="A67" s="6" t="n"/>
      <c r="B67" s="12" t="n"/>
      <c r="C67" s="16" t="n"/>
      <c r="D67" s="9">
        <f>IF($B67="","",IF($A67="","⚠ no week ending",IF(COUNTIFS(History!$A$5:$A$404,$A67,History!$B$5:$B$404,$B67)&gt;0,"⚠ already in History",IF($C67="","⚠ no value","New"))))</f>
        <v/>
      </c>
      <c r="E67" s="17">
        <f>IF($B67="","",COUNTIFS(History!$A$5:$A$404,$A67,History!$B$5:$B$404,$B67))</f>
        <v/>
      </c>
      <c r="F67" s="9">
        <f>IF($B67="","",IF(COUNTIF(Weekly!$A$8:$A$37,$B67)&gt;0,"Yes","⚠ not a metric on Weekly"))</f>
        <v/>
      </c>
    </row>
    <row r="68">
      <c r="A68" s="6" t="n"/>
      <c r="B68" s="12" t="n"/>
      <c r="C68" s="16" t="n"/>
      <c r="D68" s="9">
        <f>IF($B68="","",IF($A68="","⚠ no week ending",IF(COUNTIFS(History!$A$5:$A$404,$A68,History!$B$5:$B$404,$B68)&gt;0,"⚠ already in History",IF($C68="","⚠ no value","New"))))</f>
        <v/>
      </c>
      <c r="E68" s="17">
        <f>IF($B68="","",COUNTIFS(History!$A$5:$A$404,$A68,History!$B$5:$B$404,$B68))</f>
        <v/>
      </c>
      <c r="F68" s="9">
        <f>IF($B68="","",IF(COUNTIF(Weekly!$A$8:$A$37,$B68)&gt;0,"Yes","⚠ not a metric on Weekly"))</f>
        <v/>
      </c>
    </row>
    <row r="69">
      <c r="A69" s="6" t="n"/>
      <c r="B69" s="12" t="n"/>
      <c r="C69" s="16" t="n"/>
      <c r="D69" s="9">
        <f>IF($B69="","",IF($A69="","⚠ no week ending",IF(COUNTIFS(History!$A$5:$A$404,$A69,History!$B$5:$B$404,$B69)&gt;0,"⚠ already in History",IF($C69="","⚠ no value","New"))))</f>
        <v/>
      </c>
      <c r="E69" s="17">
        <f>IF($B69="","",COUNTIFS(History!$A$5:$A$404,$A69,History!$B$5:$B$404,$B69))</f>
        <v/>
      </c>
      <c r="F69" s="9">
        <f>IF($B69="","",IF(COUNTIF(Weekly!$A$8:$A$37,$B69)&gt;0,"Yes","⚠ not a metric on Weekly"))</f>
        <v/>
      </c>
    </row>
    <row r="70">
      <c r="A70" s="6" t="n"/>
      <c r="B70" s="12" t="n"/>
      <c r="C70" s="16" t="n"/>
      <c r="D70" s="9">
        <f>IF($B70="","",IF($A70="","⚠ no week ending",IF(COUNTIFS(History!$A$5:$A$404,$A70,History!$B$5:$B$404,$B70)&gt;0,"⚠ already in History",IF($C70="","⚠ no value","New"))))</f>
        <v/>
      </c>
      <c r="E70" s="17">
        <f>IF($B70="","",COUNTIFS(History!$A$5:$A$404,$A70,History!$B$5:$B$404,$B70))</f>
        <v/>
      </c>
      <c r="F70" s="9">
        <f>IF($B70="","",IF(COUNTIF(Weekly!$A$8:$A$37,$B70)&gt;0,"Yes","⚠ not a metric on Weekly"))</f>
        <v/>
      </c>
    </row>
    <row r="71">
      <c r="A71" s="6" t="n"/>
      <c r="B71" s="12" t="n"/>
      <c r="C71" s="16" t="n"/>
      <c r="D71" s="9">
        <f>IF($B71="","",IF($A71="","⚠ no week ending",IF(COUNTIFS(History!$A$5:$A$404,$A71,History!$B$5:$B$404,$B71)&gt;0,"⚠ already in History",IF($C71="","⚠ no value","New"))))</f>
        <v/>
      </c>
      <c r="E71" s="17">
        <f>IF($B71="","",COUNTIFS(History!$A$5:$A$404,$A71,History!$B$5:$B$404,$B71))</f>
        <v/>
      </c>
      <c r="F71" s="9">
        <f>IF($B71="","",IF(COUNTIF(Weekly!$A$8:$A$37,$B71)&gt;0,"Yes","⚠ not a metric on Weekly"))</f>
        <v/>
      </c>
    </row>
    <row r="72">
      <c r="A72" s="6" t="n"/>
      <c r="B72" s="12" t="n"/>
      <c r="C72" s="16" t="n"/>
      <c r="D72" s="9">
        <f>IF($B72="","",IF($A72="","⚠ no week ending",IF(COUNTIFS(History!$A$5:$A$404,$A72,History!$B$5:$B$404,$B72)&gt;0,"⚠ already in History",IF($C72="","⚠ no value","New"))))</f>
        <v/>
      </c>
      <c r="E72" s="17">
        <f>IF($B72="","",COUNTIFS(History!$A$5:$A$404,$A72,History!$B$5:$B$404,$B72))</f>
        <v/>
      </c>
      <c r="F72" s="9">
        <f>IF($B72="","",IF(COUNTIF(Weekly!$A$8:$A$37,$B72)&gt;0,"Yes","⚠ not a metric on Weekly"))</f>
        <v/>
      </c>
    </row>
    <row r="73">
      <c r="A73" s="6" t="n"/>
      <c r="B73" s="12" t="n"/>
      <c r="C73" s="16" t="n"/>
      <c r="D73" s="9">
        <f>IF($B73="","",IF($A73="","⚠ no week ending",IF(COUNTIFS(History!$A$5:$A$404,$A73,History!$B$5:$B$404,$B73)&gt;0,"⚠ already in History",IF($C73="","⚠ no value","New"))))</f>
        <v/>
      </c>
      <c r="E73" s="17">
        <f>IF($B73="","",COUNTIFS(History!$A$5:$A$404,$A73,History!$B$5:$B$404,$B73))</f>
        <v/>
      </c>
      <c r="F73" s="9">
        <f>IF($B73="","",IF(COUNTIF(Weekly!$A$8:$A$37,$B73)&gt;0,"Yes","⚠ not a metric on Weekly"))</f>
        <v/>
      </c>
    </row>
    <row r="74">
      <c r="A74" s="6" t="n"/>
      <c r="B74" s="12" t="n"/>
      <c r="C74" s="16" t="n"/>
      <c r="D74" s="9">
        <f>IF($B74="","",IF($A74="","⚠ no week ending",IF(COUNTIFS(History!$A$5:$A$404,$A74,History!$B$5:$B$404,$B74)&gt;0,"⚠ already in History",IF($C74="","⚠ no value","New"))))</f>
        <v/>
      </c>
      <c r="E74" s="17">
        <f>IF($B74="","",COUNTIFS(History!$A$5:$A$404,$A74,History!$B$5:$B$404,$B74))</f>
        <v/>
      </c>
      <c r="F74" s="9">
        <f>IF($B74="","",IF(COUNTIF(Weekly!$A$8:$A$37,$B74)&gt;0,"Yes","⚠ not a metric on Weekly"))</f>
        <v/>
      </c>
    </row>
    <row r="75">
      <c r="A75" s="6" t="n"/>
      <c r="B75" s="12" t="n"/>
      <c r="C75" s="16" t="n"/>
      <c r="D75" s="9">
        <f>IF($B75="","",IF($A75="","⚠ no week ending",IF(COUNTIFS(History!$A$5:$A$404,$A75,History!$B$5:$B$404,$B75)&gt;0,"⚠ already in History",IF($C75="","⚠ no value","New"))))</f>
        <v/>
      </c>
      <c r="E75" s="17">
        <f>IF($B75="","",COUNTIFS(History!$A$5:$A$404,$A75,History!$B$5:$B$404,$B75))</f>
        <v/>
      </c>
      <c r="F75" s="9">
        <f>IF($B75="","",IF(COUNTIF(Weekly!$A$8:$A$37,$B75)&gt;0,"Yes","⚠ not a metric on Weekly"))</f>
        <v/>
      </c>
    </row>
    <row r="76">
      <c r="A76" s="6" t="n"/>
      <c r="B76" s="12" t="n"/>
      <c r="C76" s="16" t="n"/>
      <c r="D76" s="9">
        <f>IF($B76="","",IF($A76="","⚠ no week ending",IF(COUNTIFS(History!$A$5:$A$404,$A76,History!$B$5:$B$404,$B76)&gt;0,"⚠ already in History",IF($C76="","⚠ no value","New"))))</f>
        <v/>
      </c>
      <c r="E76" s="17">
        <f>IF($B76="","",COUNTIFS(History!$A$5:$A$404,$A76,History!$B$5:$B$404,$B76))</f>
        <v/>
      </c>
      <c r="F76" s="9">
        <f>IF($B76="","",IF(COUNTIF(Weekly!$A$8:$A$37,$B76)&gt;0,"Yes","⚠ not a metric on Weekly"))</f>
        <v/>
      </c>
    </row>
    <row r="77">
      <c r="A77" s="6" t="n"/>
      <c r="B77" s="12" t="n"/>
      <c r="C77" s="16" t="n"/>
      <c r="D77" s="9">
        <f>IF($B77="","",IF($A77="","⚠ no week ending",IF(COUNTIFS(History!$A$5:$A$404,$A77,History!$B$5:$B$404,$B77)&gt;0,"⚠ already in History",IF($C77="","⚠ no value","New"))))</f>
        <v/>
      </c>
      <c r="E77" s="17">
        <f>IF($B77="","",COUNTIFS(History!$A$5:$A$404,$A77,History!$B$5:$B$404,$B77))</f>
        <v/>
      </c>
      <c r="F77" s="9">
        <f>IF($B77="","",IF(COUNTIF(Weekly!$A$8:$A$37,$B77)&gt;0,"Yes","⚠ not a metric on Weekly"))</f>
        <v/>
      </c>
    </row>
    <row r="78">
      <c r="A78" s="6" t="n"/>
      <c r="B78" s="12" t="n"/>
      <c r="C78" s="16" t="n"/>
      <c r="D78" s="9">
        <f>IF($B78="","",IF($A78="","⚠ no week ending",IF(COUNTIFS(History!$A$5:$A$404,$A78,History!$B$5:$B$404,$B78)&gt;0,"⚠ already in History",IF($C78="","⚠ no value","New"))))</f>
        <v/>
      </c>
      <c r="E78" s="17">
        <f>IF($B78="","",COUNTIFS(History!$A$5:$A$404,$A78,History!$B$5:$B$404,$B78))</f>
        <v/>
      </c>
      <c r="F78" s="9">
        <f>IF($B78="","",IF(COUNTIF(Weekly!$A$8:$A$37,$B78)&gt;0,"Yes","⚠ not a metric on Weekly"))</f>
        <v/>
      </c>
    </row>
    <row r="79">
      <c r="A79" s="6" t="n"/>
      <c r="B79" s="12" t="n"/>
      <c r="C79" s="16" t="n"/>
      <c r="D79" s="9">
        <f>IF($B79="","",IF($A79="","⚠ no week ending",IF(COUNTIFS(History!$A$5:$A$404,$A79,History!$B$5:$B$404,$B79)&gt;0,"⚠ already in History",IF($C79="","⚠ no value","New"))))</f>
        <v/>
      </c>
      <c r="E79" s="17">
        <f>IF($B79="","",COUNTIFS(History!$A$5:$A$404,$A79,History!$B$5:$B$404,$B79))</f>
        <v/>
      </c>
      <c r="F79" s="9">
        <f>IF($B79="","",IF(COUNTIF(Weekly!$A$8:$A$37,$B79)&gt;0,"Yes","⚠ not a metric on Weekly"))</f>
        <v/>
      </c>
    </row>
    <row r="80">
      <c r="A80" s="6" t="n"/>
      <c r="B80" s="12" t="n"/>
      <c r="C80" s="16" t="n"/>
      <c r="D80" s="9">
        <f>IF($B80="","",IF($A80="","⚠ no week ending",IF(COUNTIFS(History!$A$5:$A$404,$A80,History!$B$5:$B$404,$B80)&gt;0,"⚠ already in History",IF($C80="","⚠ no value","New"))))</f>
        <v/>
      </c>
      <c r="E80" s="17">
        <f>IF($B80="","",COUNTIFS(History!$A$5:$A$404,$A80,History!$B$5:$B$404,$B80))</f>
        <v/>
      </c>
      <c r="F80" s="9">
        <f>IF($B80="","",IF(COUNTIF(Weekly!$A$8:$A$37,$B80)&gt;0,"Yes","⚠ not a metric on Weekly"))</f>
        <v/>
      </c>
    </row>
    <row r="81">
      <c r="A81" s="6" t="n"/>
      <c r="B81" s="12" t="n"/>
      <c r="C81" s="16" t="n"/>
      <c r="D81" s="9">
        <f>IF($B81="","",IF($A81="","⚠ no week ending",IF(COUNTIFS(History!$A$5:$A$404,$A81,History!$B$5:$B$404,$B81)&gt;0,"⚠ already in History",IF($C81="","⚠ no value","New"))))</f>
        <v/>
      </c>
      <c r="E81" s="17">
        <f>IF($B81="","",COUNTIFS(History!$A$5:$A$404,$A81,History!$B$5:$B$404,$B81))</f>
        <v/>
      </c>
      <c r="F81" s="9">
        <f>IF($B81="","",IF(COUNTIF(Weekly!$A$8:$A$37,$B81)&gt;0,"Yes","⚠ not a metric on Weekly"))</f>
        <v/>
      </c>
    </row>
    <row r="82">
      <c r="A82" s="6" t="n"/>
      <c r="B82" s="12" t="n"/>
      <c r="C82" s="16" t="n"/>
      <c r="D82" s="9">
        <f>IF($B82="","",IF($A82="","⚠ no week ending",IF(COUNTIFS(History!$A$5:$A$404,$A82,History!$B$5:$B$404,$B82)&gt;0,"⚠ already in History",IF($C82="","⚠ no value","New"))))</f>
        <v/>
      </c>
      <c r="E82" s="17">
        <f>IF($B82="","",COUNTIFS(History!$A$5:$A$404,$A82,History!$B$5:$B$404,$B82))</f>
        <v/>
      </c>
      <c r="F82" s="9">
        <f>IF($B82="","",IF(COUNTIF(Weekly!$A$8:$A$37,$B82)&gt;0,"Yes","⚠ not a metric on Weekly"))</f>
        <v/>
      </c>
    </row>
    <row r="83">
      <c r="A83" s="6" t="n"/>
      <c r="B83" s="12" t="n"/>
      <c r="C83" s="16" t="n"/>
      <c r="D83" s="9">
        <f>IF($B83="","",IF($A83="","⚠ no week ending",IF(COUNTIFS(History!$A$5:$A$404,$A83,History!$B$5:$B$404,$B83)&gt;0,"⚠ already in History",IF($C83="","⚠ no value","New"))))</f>
        <v/>
      </c>
      <c r="E83" s="17">
        <f>IF($B83="","",COUNTIFS(History!$A$5:$A$404,$A83,History!$B$5:$B$404,$B83))</f>
        <v/>
      </c>
      <c r="F83" s="9">
        <f>IF($B83="","",IF(COUNTIF(Weekly!$A$8:$A$37,$B83)&gt;0,"Yes","⚠ not a metric on Weekly"))</f>
        <v/>
      </c>
    </row>
    <row r="84">
      <c r="A84" s="6" t="n"/>
      <c r="B84" s="12" t="n"/>
      <c r="C84" s="16" t="n"/>
      <c r="D84" s="9">
        <f>IF($B84="","",IF($A84="","⚠ no week ending",IF(COUNTIFS(History!$A$5:$A$404,$A84,History!$B$5:$B$404,$B84)&gt;0,"⚠ already in History",IF($C84="","⚠ no value","New"))))</f>
        <v/>
      </c>
      <c r="E84" s="17">
        <f>IF($B84="","",COUNTIFS(History!$A$5:$A$404,$A84,History!$B$5:$B$404,$B84))</f>
        <v/>
      </c>
      <c r="F84" s="9">
        <f>IF($B84="","",IF(COUNTIF(Weekly!$A$8:$A$37,$B84)&gt;0,"Yes","⚠ not a metric on Weekly"))</f>
        <v/>
      </c>
    </row>
    <row r="85">
      <c r="A85" s="6" t="n"/>
      <c r="B85" s="12" t="n"/>
      <c r="C85" s="16" t="n"/>
      <c r="D85" s="9">
        <f>IF($B85="","",IF($A85="","⚠ no week ending",IF(COUNTIFS(History!$A$5:$A$404,$A85,History!$B$5:$B$404,$B85)&gt;0,"⚠ already in History",IF($C85="","⚠ no value","New"))))</f>
        <v/>
      </c>
      <c r="E85" s="17">
        <f>IF($B85="","",COUNTIFS(History!$A$5:$A$404,$A85,History!$B$5:$B$404,$B85))</f>
        <v/>
      </c>
      <c r="F85" s="9">
        <f>IF($B85="","",IF(COUNTIF(Weekly!$A$8:$A$37,$B85)&gt;0,"Yes","⚠ not a metric on Weekly"))</f>
        <v/>
      </c>
    </row>
    <row r="86">
      <c r="A86" s="6" t="n"/>
      <c r="B86" s="12" t="n"/>
      <c r="C86" s="16" t="n"/>
      <c r="D86" s="9">
        <f>IF($B86="","",IF($A86="","⚠ no week ending",IF(COUNTIFS(History!$A$5:$A$404,$A86,History!$B$5:$B$404,$B86)&gt;0,"⚠ already in History",IF($C86="","⚠ no value","New"))))</f>
        <v/>
      </c>
      <c r="E86" s="17">
        <f>IF($B86="","",COUNTIFS(History!$A$5:$A$404,$A86,History!$B$5:$B$404,$B86))</f>
        <v/>
      </c>
      <c r="F86" s="9">
        <f>IF($B86="","",IF(COUNTIF(Weekly!$A$8:$A$37,$B86)&gt;0,"Yes","⚠ not a metric on Weekly"))</f>
        <v/>
      </c>
    </row>
    <row r="87">
      <c r="A87" s="6" t="n"/>
      <c r="B87" s="12" t="n"/>
      <c r="C87" s="16" t="n"/>
      <c r="D87" s="9">
        <f>IF($B87="","",IF($A87="","⚠ no week ending",IF(COUNTIFS(History!$A$5:$A$404,$A87,History!$B$5:$B$404,$B87)&gt;0,"⚠ already in History",IF($C87="","⚠ no value","New"))))</f>
        <v/>
      </c>
      <c r="E87" s="17">
        <f>IF($B87="","",COUNTIFS(History!$A$5:$A$404,$A87,History!$B$5:$B$404,$B87))</f>
        <v/>
      </c>
      <c r="F87" s="9">
        <f>IF($B87="","",IF(COUNTIF(Weekly!$A$8:$A$37,$B87)&gt;0,"Yes","⚠ not a metric on Weekly"))</f>
        <v/>
      </c>
    </row>
    <row r="88">
      <c r="A88" s="6" t="n"/>
      <c r="B88" s="12" t="n"/>
      <c r="C88" s="16" t="n"/>
      <c r="D88" s="9">
        <f>IF($B88="","",IF($A88="","⚠ no week ending",IF(COUNTIFS(History!$A$5:$A$404,$A88,History!$B$5:$B$404,$B88)&gt;0,"⚠ already in History",IF($C88="","⚠ no value","New"))))</f>
        <v/>
      </c>
      <c r="E88" s="17">
        <f>IF($B88="","",COUNTIFS(History!$A$5:$A$404,$A88,History!$B$5:$B$404,$B88))</f>
        <v/>
      </c>
      <c r="F88" s="9">
        <f>IF($B88="","",IF(COUNTIF(Weekly!$A$8:$A$37,$B88)&gt;0,"Yes","⚠ not a metric on Weekly"))</f>
        <v/>
      </c>
    </row>
    <row r="89">
      <c r="A89" s="6" t="n"/>
      <c r="B89" s="12" t="n"/>
      <c r="C89" s="16" t="n"/>
      <c r="D89" s="9">
        <f>IF($B89="","",IF($A89="","⚠ no week ending",IF(COUNTIFS(History!$A$5:$A$404,$A89,History!$B$5:$B$404,$B89)&gt;0,"⚠ already in History",IF($C89="","⚠ no value","New"))))</f>
        <v/>
      </c>
      <c r="E89" s="17">
        <f>IF($B89="","",COUNTIFS(History!$A$5:$A$404,$A89,History!$B$5:$B$404,$B89))</f>
        <v/>
      </c>
      <c r="F89" s="9">
        <f>IF($B89="","",IF(COUNTIF(Weekly!$A$8:$A$37,$B89)&gt;0,"Yes","⚠ not a metric on Weekly"))</f>
        <v/>
      </c>
    </row>
    <row r="90">
      <c r="A90" s="6" t="n"/>
      <c r="B90" s="12" t="n"/>
      <c r="C90" s="16" t="n"/>
      <c r="D90" s="9">
        <f>IF($B90="","",IF($A90="","⚠ no week ending",IF(COUNTIFS(History!$A$5:$A$404,$A90,History!$B$5:$B$404,$B90)&gt;0,"⚠ already in History",IF($C90="","⚠ no value","New"))))</f>
        <v/>
      </c>
      <c r="E90" s="17">
        <f>IF($B90="","",COUNTIFS(History!$A$5:$A$404,$A90,History!$B$5:$B$404,$B90))</f>
        <v/>
      </c>
      <c r="F90" s="9">
        <f>IF($B90="","",IF(COUNTIF(Weekly!$A$8:$A$37,$B90)&gt;0,"Yes","⚠ not a metric on Weekly"))</f>
        <v/>
      </c>
    </row>
    <row r="91">
      <c r="A91" s="6" t="n"/>
      <c r="B91" s="12" t="n"/>
      <c r="C91" s="16" t="n"/>
      <c r="D91" s="9">
        <f>IF($B91="","",IF($A91="","⚠ no week ending",IF(COUNTIFS(History!$A$5:$A$404,$A91,History!$B$5:$B$404,$B91)&gt;0,"⚠ already in History",IF($C91="","⚠ no value","New"))))</f>
        <v/>
      </c>
      <c r="E91" s="17">
        <f>IF($B91="","",COUNTIFS(History!$A$5:$A$404,$A91,History!$B$5:$B$404,$B91))</f>
        <v/>
      </c>
      <c r="F91" s="9">
        <f>IF($B91="","",IF(COUNTIF(Weekly!$A$8:$A$37,$B91)&gt;0,"Yes","⚠ not a metric on Weekly"))</f>
        <v/>
      </c>
    </row>
    <row r="92">
      <c r="A92" s="6" t="n"/>
      <c r="B92" s="12" t="n"/>
      <c r="C92" s="16" t="n"/>
      <c r="D92" s="9">
        <f>IF($B92="","",IF($A92="","⚠ no week ending",IF(COUNTIFS(History!$A$5:$A$404,$A92,History!$B$5:$B$404,$B92)&gt;0,"⚠ already in History",IF($C92="","⚠ no value","New"))))</f>
        <v/>
      </c>
      <c r="E92" s="17">
        <f>IF($B92="","",COUNTIFS(History!$A$5:$A$404,$A92,History!$B$5:$B$404,$B92))</f>
        <v/>
      </c>
      <c r="F92" s="9">
        <f>IF($B92="","",IF(COUNTIF(Weekly!$A$8:$A$37,$B92)&gt;0,"Yes","⚠ not a metric on Weekly"))</f>
        <v/>
      </c>
    </row>
    <row r="93">
      <c r="A93" s="6" t="n"/>
      <c r="B93" s="12" t="n"/>
      <c r="C93" s="16" t="n"/>
      <c r="D93" s="9">
        <f>IF($B93="","",IF($A93="","⚠ no week ending",IF(COUNTIFS(History!$A$5:$A$404,$A93,History!$B$5:$B$404,$B93)&gt;0,"⚠ already in History",IF($C93="","⚠ no value","New"))))</f>
        <v/>
      </c>
      <c r="E93" s="17">
        <f>IF($B93="","",COUNTIFS(History!$A$5:$A$404,$A93,History!$B$5:$B$404,$B93))</f>
        <v/>
      </c>
      <c r="F93" s="9">
        <f>IF($B93="","",IF(COUNTIF(Weekly!$A$8:$A$37,$B93)&gt;0,"Yes","⚠ not a metric on Weekly"))</f>
        <v/>
      </c>
    </row>
    <row r="94">
      <c r="A94" s="6" t="n"/>
      <c r="B94" s="12" t="n"/>
      <c r="C94" s="16" t="n"/>
      <c r="D94" s="9">
        <f>IF($B94="","",IF($A94="","⚠ no week ending",IF(COUNTIFS(History!$A$5:$A$404,$A94,History!$B$5:$B$404,$B94)&gt;0,"⚠ already in History",IF($C94="","⚠ no value","New"))))</f>
        <v/>
      </c>
      <c r="E94" s="17">
        <f>IF($B94="","",COUNTIFS(History!$A$5:$A$404,$A94,History!$B$5:$B$404,$B94))</f>
        <v/>
      </c>
      <c r="F94" s="9">
        <f>IF($B94="","",IF(COUNTIF(Weekly!$A$8:$A$37,$B94)&gt;0,"Yes","⚠ not a metric on Weekly"))</f>
        <v/>
      </c>
    </row>
    <row r="95">
      <c r="A95" s="6" t="n"/>
      <c r="B95" s="12" t="n"/>
      <c r="C95" s="16" t="n"/>
      <c r="D95" s="9">
        <f>IF($B95="","",IF($A95="","⚠ no week ending",IF(COUNTIFS(History!$A$5:$A$404,$A95,History!$B$5:$B$404,$B95)&gt;0,"⚠ already in History",IF($C95="","⚠ no value","New"))))</f>
        <v/>
      </c>
      <c r="E95" s="17">
        <f>IF($B95="","",COUNTIFS(History!$A$5:$A$404,$A95,History!$B$5:$B$404,$B95))</f>
        <v/>
      </c>
      <c r="F95" s="9">
        <f>IF($B95="","",IF(COUNTIF(Weekly!$A$8:$A$37,$B95)&gt;0,"Yes","⚠ not a metric on Weekly"))</f>
        <v/>
      </c>
    </row>
    <row r="96">
      <c r="A96" s="6" t="n"/>
      <c r="B96" s="12" t="n"/>
      <c r="C96" s="16" t="n"/>
      <c r="D96" s="9">
        <f>IF($B96="","",IF($A96="","⚠ no week ending",IF(COUNTIFS(History!$A$5:$A$404,$A96,History!$B$5:$B$404,$B96)&gt;0,"⚠ already in History",IF($C96="","⚠ no value","New"))))</f>
        <v/>
      </c>
      <c r="E96" s="17">
        <f>IF($B96="","",COUNTIFS(History!$A$5:$A$404,$A96,History!$B$5:$B$404,$B96))</f>
        <v/>
      </c>
      <c r="F96" s="9">
        <f>IF($B96="","",IF(COUNTIF(Weekly!$A$8:$A$37,$B96)&gt;0,"Yes","⚠ not a metric on Weekly"))</f>
        <v/>
      </c>
    </row>
    <row r="97">
      <c r="A97" s="6" t="n"/>
      <c r="B97" s="12" t="n"/>
      <c r="C97" s="16" t="n"/>
      <c r="D97" s="9">
        <f>IF($B97="","",IF($A97="","⚠ no week ending",IF(COUNTIFS(History!$A$5:$A$404,$A97,History!$B$5:$B$404,$B97)&gt;0,"⚠ already in History",IF($C97="","⚠ no value","New"))))</f>
        <v/>
      </c>
      <c r="E97" s="17">
        <f>IF($B97="","",COUNTIFS(History!$A$5:$A$404,$A97,History!$B$5:$B$404,$B97))</f>
        <v/>
      </c>
      <c r="F97" s="9">
        <f>IF($B97="","",IF(COUNTIF(Weekly!$A$8:$A$37,$B97)&gt;0,"Yes","⚠ not a metric on Weekly"))</f>
        <v/>
      </c>
    </row>
    <row r="98">
      <c r="A98" s="6" t="n"/>
      <c r="B98" s="12" t="n"/>
      <c r="C98" s="16" t="n"/>
      <c r="D98" s="9">
        <f>IF($B98="","",IF($A98="","⚠ no week ending",IF(COUNTIFS(History!$A$5:$A$404,$A98,History!$B$5:$B$404,$B98)&gt;0,"⚠ already in History",IF($C98="","⚠ no value","New"))))</f>
        <v/>
      </c>
      <c r="E98" s="17">
        <f>IF($B98="","",COUNTIFS(History!$A$5:$A$404,$A98,History!$B$5:$B$404,$B98))</f>
        <v/>
      </c>
      <c r="F98" s="9">
        <f>IF($B98="","",IF(COUNTIF(Weekly!$A$8:$A$37,$B98)&gt;0,"Yes","⚠ not a metric on Weekly"))</f>
        <v/>
      </c>
    </row>
    <row r="99">
      <c r="A99" s="6" t="n"/>
      <c r="B99" s="12" t="n"/>
      <c r="C99" s="16" t="n"/>
      <c r="D99" s="9">
        <f>IF($B99="","",IF($A99="","⚠ no week ending",IF(COUNTIFS(History!$A$5:$A$404,$A99,History!$B$5:$B$404,$B99)&gt;0,"⚠ already in History",IF($C99="","⚠ no value","New"))))</f>
        <v/>
      </c>
      <c r="E99" s="17">
        <f>IF($B99="","",COUNTIFS(History!$A$5:$A$404,$A99,History!$B$5:$B$404,$B99))</f>
        <v/>
      </c>
      <c r="F99" s="9">
        <f>IF($B99="","",IF(COUNTIF(Weekly!$A$8:$A$37,$B99)&gt;0,"Yes","⚠ not a metric on Weekly"))</f>
        <v/>
      </c>
    </row>
    <row r="100">
      <c r="A100" s="6" t="n"/>
      <c r="B100" s="12" t="n"/>
      <c r="C100" s="16" t="n"/>
      <c r="D100" s="9">
        <f>IF($B100="","",IF($A100="","⚠ no week ending",IF(COUNTIFS(History!$A$5:$A$404,$A100,History!$B$5:$B$404,$B100)&gt;0,"⚠ already in History",IF($C100="","⚠ no value","New"))))</f>
        <v/>
      </c>
      <c r="E100" s="17">
        <f>IF($B100="","",COUNTIFS(History!$A$5:$A$404,$A100,History!$B$5:$B$404,$B100))</f>
        <v/>
      </c>
      <c r="F100" s="9">
        <f>IF($B100="","",IF(COUNTIF(Weekly!$A$8:$A$37,$B100)&gt;0,"Yes","⚠ not a metric on Weekly"))</f>
        <v/>
      </c>
    </row>
    <row r="101">
      <c r="A101" s="6" t="n"/>
      <c r="B101" s="12" t="n"/>
      <c r="C101" s="16" t="n"/>
      <c r="D101" s="9">
        <f>IF($B101="","",IF($A101="","⚠ no week ending",IF(COUNTIFS(History!$A$5:$A$404,$A101,History!$B$5:$B$404,$B101)&gt;0,"⚠ already in History",IF($C101="","⚠ no value","New"))))</f>
        <v/>
      </c>
      <c r="E101" s="17">
        <f>IF($B101="","",COUNTIFS(History!$A$5:$A$404,$A101,History!$B$5:$B$404,$B101))</f>
        <v/>
      </c>
      <c r="F101" s="9">
        <f>IF($B101="","",IF(COUNTIF(Weekly!$A$8:$A$37,$B101)&gt;0,"Yes","⚠ not a metric on Weekly"))</f>
        <v/>
      </c>
    </row>
    <row r="102">
      <c r="A102" s="6" t="n"/>
      <c r="B102" s="12" t="n"/>
      <c r="C102" s="16" t="n"/>
      <c r="D102" s="9">
        <f>IF($B102="","",IF($A102="","⚠ no week ending",IF(COUNTIFS(History!$A$5:$A$404,$A102,History!$B$5:$B$404,$B102)&gt;0,"⚠ already in History",IF($C102="","⚠ no value","New"))))</f>
        <v/>
      </c>
      <c r="E102" s="17">
        <f>IF($B102="","",COUNTIFS(History!$A$5:$A$404,$A102,History!$B$5:$B$404,$B102))</f>
        <v/>
      </c>
      <c r="F102" s="9">
        <f>IF($B102="","",IF(COUNTIF(Weekly!$A$8:$A$37,$B102)&gt;0,"Yes","⚠ not a metric on Weekly"))</f>
        <v/>
      </c>
    </row>
    <row r="103">
      <c r="A103" s="6" t="n"/>
      <c r="B103" s="12" t="n"/>
      <c r="C103" s="16" t="n"/>
      <c r="D103" s="9">
        <f>IF($B103="","",IF($A103="","⚠ no week ending",IF(COUNTIFS(History!$A$5:$A$404,$A103,History!$B$5:$B$404,$B103)&gt;0,"⚠ already in History",IF($C103="","⚠ no value","New"))))</f>
        <v/>
      </c>
      <c r="E103" s="17">
        <f>IF($B103="","",COUNTIFS(History!$A$5:$A$404,$A103,History!$B$5:$B$404,$B103))</f>
        <v/>
      </c>
      <c r="F103" s="9">
        <f>IF($B103="","",IF(COUNTIF(Weekly!$A$8:$A$37,$B103)&gt;0,"Yes","⚠ not a metric on Weekly"))</f>
        <v/>
      </c>
    </row>
    <row r="104">
      <c r="A104" s="6" t="n"/>
      <c r="B104" s="12" t="n"/>
      <c r="C104" s="16" t="n"/>
      <c r="D104" s="9">
        <f>IF($B104="","",IF($A104="","⚠ no week ending",IF(COUNTIFS(History!$A$5:$A$404,$A104,History!$B$5:$B$404,$B104)&gt;0,"⚠ already in History",IF($C104="","⚠ no value","New"))))</f>
        <v/>
      </c>
      <c r="E104" s="17">
        <f>IF($B104="","",COUNTIFS(History!$A$5:$A$404,$A104,History!$B$5:$B$404,$B104))</f>
        <v/>
      </c>
      <c r="F104" s="9">
        <f>IF($B104="","",IF(COUNTIF(Weekly!$A$8:$A$37,$B104)&gt;0,"Yes","⚠ not a metric on Weekly"))</f>
        <v/>
      </c>
    </row>
    <row r="105">
      <c r="A105" s="6" t="n"/>
      <c r="B105" s="12" t="n"/>
      <c r="C105" s="16" t="n"/>
      <c r="D105" s="9">
        <f>IF($B105="","",IF($A105="","⚠ no week ending",IF(COUNTIFS(History!$A$5:$A$404,$A105,History!$B$5:$B$404,$B105)&gt;0,"⚠ already in History",IF($C105="","⚠ no value","New"))))</f>
        <v/>
      </c>
      <c r="E105" s="17">
        <f>IF($B105="","",COUNTIFS(History!$A$5:$A$404,$A105,History!$B$5:$B$404,$B105))</f>
        <v/>
      </c>
      <c r="F105" s="9">
        <f>IF($B105="","",IF(COUNTIF(Weekly!$A$8:$A$37,$B105)&gt;0,"Yes","⚠ not a metric on Weekly"))</f>
        <v/>
      </c>
    </row>
    <row r="106">
      <c r="A106" s="6" t="n"/>
      <c r="B106" s="12" t="n"/>
      <c r="C106" s="16" t="n"/>
      <c r="D106" s="9">
        <f>IF($B106="","",IF($A106="","⚠ no week ending",IF(COUNTIFS(History!$A$5:$A$404,$A106,History!$B$5:$B$404,$B106)&gt;0,"⚠ already in History",IF($C106="","⚠ no value","New"))))</f>
        <v/>
      </c>
      <c r="E106" s="17">
        <f>IF($B106="","",COUNTIFS(History!$A$5:$A$404,$A106,History!$B$5:$B$404,$B106))</f>
        <v/>
      </c>
      <c r="F106" s="9">
        <f>IF($B106="","",IF(COUNTIF(Weekly!$A$8:$A$37,$B106)&gt;0,"Yes","⚠ not a metric on Weekly"))</f>
        <v/>
      </c>
    </row>
    <row r="107">
      <c r="A107" s="6" t="n"/>
      <c r="B107" s="12" t="n"/>
      <c r="C107" s="16" t="n"/>
      <c r="D107" s="9">
        <f>IF($B107="","",IF($A107="","⚠ no week ending",IF(COUNTIFS(History!$A$5:$A$404,$A107,History!$B$5:$B$404,$B107)&gt;0,"⚠ already in History",IF($C107="","⚠ no value","New"))))</f>
        <v/>
      </c>
      <c r="E107" s="17">
        <f>IF($B107="","",COUNTIFS(History!$A$5:$A$404,$A107,History!$B$5:$B$404,$B107))</f>
        <v/>
      </c>
      <c r="F107" s="9">
        <f>IF($B107="","",IF(COUNTIF(Weekly!$A$8:$A$37,$B107)&gt;0,"Yes","⚠ not a metric on Weekly"))</f>
        <v/>
      </c>
    </row>
    <row r="108">
      <c r="A108" s="6" t="n"/>
      <c r="B108" s="12" t="n"/>
      <c r="C108" s="16" t="n"/>
      <c r="D108" s="9">
        <f>IF($B108="","",IF($A108="","⚠ no week ending",IF(COUNTIFS(History!$A$5:$A$404,$A108,History!$B$5:$B$404,$B108)&gt;0,"⚠ already in History",IF($C108="","⚠ no value","New"))))</f>
        <v/>
      </c>
      <c r="E108" s="17">
        <f>IF($B108="","",COUNTIFS(History!$A$5:$A$404,$A108,History!$B$5:$B$404,$B108))</f>
        <v/>
      </c>
      <c r="F108" s="9">
        <f>IF($B108="","",IF(COUNTIF(Weekly!$A$8:$A$37,$B108)&gt;0,"Yes","⚠ not a metric on Weekly"))</f>
        <v/>
      </c>
    </row>
    <row r="109">
      <c r="A109" s="6" t="n"/>
      <c r="B109" s="12" t="n"/>
      <c r="C109" s="16" t="n"/>
      <c r="D109" s="9">
        <f>IF($B109="","",IF($A109="","⚠ no week ending",IF(COUNTIFS(History!$A$5:$A$404,$A109,History!$B$5:$B$404,$B109)&gt;0,"⚠ already in History",IF($C109="","⚠ no value","New"))))</f>
        <v/>
      </c>
      <c r="E109" s="17">
        <f>IF($B109="","",COUNTIFS(History!$A$5:$A$404,$A109,History!$B$5:$B$404,$B109))</f>
        <v/>
      </c>
      <c r="F109" s="9">
        <f>IF($B109="","",IF(COUNTIF(Weekly!$A$8:$A$37,$B109)&gt;0,"Yes","⚠ not a metric on Weekly"))</f>
        <v/>
      </c>
    </row>
    <row r="110">
      <c r="A110" s="6" t="n"/>
      <c r="B110" s="12" t="n"/>
      <c r="C110" s="16" t="n"/>
      <c r="D110" s="9">
        <f>IF($B110="","",IF($A110="","⚠ no week ending",IF(COUNTIFS(History!$A$5:$A$404,$A110,History!$B$5:$B$404,$B110)&gt;0,"⚠ already in History",IF($C110="","⚠ no value","New"))))</f>
        <v/>
      </c>
      <c r="E110" s="17">
        <f>IF($B110="","",COUNTIFS(History!$A$5:$A$404,$A110,History!$B$5:$B$404,$B110))</f>
        <v/>
      </c>
      <c r="F110" s="9">
        <f>IF($B110="","",IF(COUNTIF(Weekly!$A$8:$A$37,$B110)&gt;0,"Yes","⚠ not a metric on Weekly"))</f>
        <v/>
      </c>
    </row>
    <row r="111">
      <c r="A111" s="6" t="n"/>
      <c r="B111" s="12" t="n"/>
      <c r="C111" s="16" t="n"/>
      <c r="D111" s="9">
        <f>IF($B111="","",IF($A111="","⚠ no week ending",IF(COUNTIFS(History!$A$5:$A$404,$A111,History!$B$5:$B$404,$B111)&gt;0,"⚠ already in History",IF($C111="","⚠ no value","New"))))</f>
        <v/>
      </c>
      <c r="E111" s="17">
        <f>IF($B111="","",COUNTIFS(History!$A$5:$A$404,$A111,History!$B$5:$B$404,$B111))</f>
        <v/>
      </c>
      <c r="F111" s="9">
        <f>IF($B111="","",IF(COUNTIF(Weekly!$A$8:$A$37,$B111)&gt;0,"Yes","⚠ not a metric on Weekly"))</f>
        <v/>
      </c>
    </row>
    <row r="112">
      <c r="A112" s="6" t="n"/>
      <c r="B112" s="12" t="n"/>
      <c r="C112" s="16" t="n"/>
      <c r="D112" s="9">
        <f>IF($B112="","",IF($A112="","⚠ no week ending",IF(COUNTIFS(History!$A$5:$A$404,$A112,History!$B$5:$B$404,$B112)&gt;0,"⚠ already in History",IF($C112="","⚠ no value","New"))))</f>
        <v/>
      </c>
      <c r="E112" s="17">
        <f>IF($B112="","",COUNTIFS(History!$A$5:$A$404,$A112,History!$B$5:$B$404,$B112))</f>
        <v/>
      </c>
      <c r="F112" s="9">
        <f>IF($B112="","",IF(COUNTIF(Weekly!$A$8:$A$37,$B112)&gt;0,"Yes","⚠ not a metric on Weekly"))</f>
        <v/>
      </c>
    </row>
    <row r="113">
      <c r="A113" s="6" t="n"/>
      <c r="B113" s="12" t="n"/>
      <c r="C113" s="16" t="n"/>
      <c r="D113" s="9">
        <f>IF($B113="","",IF($A113="","⚠ no week ending",IF(COUNTIFS(History!$A$5:$A$404,$A113,History!$B$5:$B$404,$B113)&gt;0,"⚠ already in History",IF($C113="","⚠ no value","New"))))</f>
        <v/>
      </c>
      <c r="E113" s="17">
        <f>IF($B113="","",COUNTIFS(History!$A$5:$A$404,$A113,History!$B$5:$B$404,$B113))</f>
        <v/>
      </c>
      <c r="F113" s="9">
        <f>IF($B113="","",IF(COUNTIF(Weekly!$A$8:$A$37,$B113)&gt;0,"Yes","⚠ not a metric on Weekly"))</f>
        <v/>
      </c>
    </row>
    <row r="114">
      <c r="A114" s="6" t="n"/>
      <c r="B114" s="12" t="n"/>
      <c r="C114" s="16" t="n"/>
      <c r="D114" s="9">
        <f>IF($B114="","",IF($A114="","⚠ no week ending",IF(COUNTIFS(History!$A$5:$A$404,$A114,History!$B$5:$B$404,$B114)&gt;0,"⚠ already in History",IF($C114="","⚠ no value","New"))))</f>
        <v/>
      </c>
      <c r="E114" s="17">
        <f>IF($B114="","",COUNTIFS(History!$A$5:$A$404,$A114,History!$B$5:$B$404,$B114))</f>
        <v/>
      </c>
      <c r="F114" s="9">
        <f>IF($B114="","",IF(COUNTIF(Weekly!$A$8:$A$37,$B114)&gt;0,"Yes","⚠ not a metric on Weekly"))</f>
        <v/>
      </c>
    </row>
    <row r="115">
      <c r="A115" s="6" t="n"/>
      <c r="B115" s="12" t="n"/>
      <c r="C115" s="16" t="n"/>
      <c r="D115" s="9">
        <f>IF($B115="","",IF($A115="","⚠ no week ending",IF(COUNTIFS(History!$A$5:$A$404,$A115,History!$B$5:$B$404,$B115)&gt;0,"⚠ already in History",IF($C115="","⚠ no value","New"))))</f>
        <v/>
      </c>
      <c r="E115" s="17">
        <f>IF($B115="","",COUNTIFS(History!$A$5:$A$404,$A115,History!$B$5:$B$404,$B115))</f>
        <v/>
      </c>
      <c r="F115" s="9">
        <f>IF($B115="","",IF(COUNTIF(Weekly!$A$8:$A$37,$B115)&gt;0,"Yes","⚠ not a metric on Weekly"))</f>
        <v/>
      </c>
    </row>
    <row r="116">
      <c r="A116" s="6" t="n"/>
      <c r="B116" s="12" t="n"/>
      <c r="C116" s="16" t="n"/>
      <c r="D116" s="9">
        <f>IF($B116="","",IF($A116="","⚠ no week ending",IF(COUNTIFS(History!$A$5:$A$404,$A116,History!$B$5:$B$404,$B116)&gt;0,"⚠ already in History",IF($C116="","⚠ no value","New"))))</f>
        <v/>
      </c>
      <c r="E116" s="17">
        <f>IF($B116="","",COUNTIFS(History!$A$5:$A$404,$A116,History!$B$5:$B$404,$B116))</f>
        <v/>
      </c>
      <c r="F116" s="9">
        <f>IF($B116="","",IF(COUNTIF(Weekly!$A$8:$A$37,$B116)&gt;0,"Yes","⚠ not a metric on Weekly"))</f>
        <v/>
      </c>
    </row>
    <row r="117">
      <c r="A117" s="6" t="n"/>
      <c r="B117" s="12" t="n"/>
      <c r="C117" s="16" t="n"/>
      <c r="D117" s="9">
        <f>IF($B117="","",IF($A117="","⚠ no week ending",IF(COUNTIFS(History!$A$5:$A$404,$A117,History!$B$5:$B$404,$B117)&gt;0,"⚠ already in History",IF($C117="","⚠ no value","New"))))</f>
        <v/>
      </c>
      <c r="E117" s="17">
        <f>IF($B117="","",COUNTIFS(History!$A$5:$A$404,$A117,History!$B$5:$B$404,$B117))</f>
        <v/>
      </c>
      <c r="F117" s="9">
        <f>IF($B117="","",IF(COUNTIF(Weekly!$A$8:$A$37,$B117)&gt;0,"Yes","⚠ not a metric on Weekly"))</f>
        <v/>
      </c>
    </row>
    <row r="118">
      <c r="A118" s="6" t="n"/>
      <c r="B118" s="12" t="n"/>
      <c r="C118" s="16" t="n"/>
      <c r="D118" s="9">
        <f>IF($B118="","",IF($A118="","⚠ no week ending",IF(COUNTIFS(History!$A$5:$A$404,$A118,History!$B$5:$B$404,$B118)&gt;0,"⚠ already in History",IF($C118="","⚠ no value","New"))))</f>
        <v/>
      </c>
      <c r="E118" s="17">
        <f>IF($B118="","",COUNTIFS(History!$A$5:$A$404,$A118,History!$B$5:$B$404,$B118))</f>
        <v/>
      </c>
      <c r="F118" s="9">
        <f>IF($B118="","",IF(COUNTIF(Weekly!$A$8:$A$37,$B118)&gt;0,"Yes","⚠ not a metric on Weekly"))</f>
        <v/>
      </c>
    </row>
    <row r="119">
      <c r="A119" s="6" t="n"/>
      <c r="B119" s="12" t="n"/>
      <c r="C119" s="16" t="n"/>
      <c r="D119" s="9">
        <f>IF($B119="","",IF($A119="","⚠ no week ending",IF(COUNTIFS(History!$A$5:$A$404,$A119,History!$B$5:$B$404,$B119)&gt;0,"⚠ already in History",IF($C119="","⚠ no value","New"))))</f>
        <v/>
      </c>
      <c r="E119" s="17">
        <f>IF($B119="","",COUNTIFS(History!$A$5:$A$404,$A119,History!$B$5:$B$404,$B119))</f>
        <v/>
      </c>
      <c r="F119" s="9">
        <f>IF($B119="","",IF(COUNTIF(Weekly!$A$8:$A$37,$B119)&gt;0,"Yes","⚠ not a metric on Weekly"))</f>
        <v/>
      </c>
    </row>
    <row r="120">
      <c r="A120" s="6" t="n"/>
      <c r="B120" s="12" t="n"/>
      <c r="C120" s="16" t="n"/>
      <c r="D120" s="9">
        <f>IF($B120="","",IF($A120="","⚠ no week ending",IF(COUNTIFS(History!$A$5:$A$404,$A120,History!$B$5:$B$404,$B120)&gt;0,"⚠ already in History",IF($C120="","⚠ no value","New"))))</f>
        <v/>
      </c>
      <c r="E120" s="17">
        <f>IF($B120="","",COUNTIFS(History!$A$5:$A$404,$A120,History!$B$5:$B$404,$B120))</f>
        <v/>
      </c>
      <c r="F120" s="9">
        <f>IF($B120="","",IF(COUNTIF(Weekly!$A$8:$A$37,$B120)&gt;0,"Yes","⚠ not a metric on Weekly"))</f>
        <v/>
      </c>
    </row>
    <row r="121">
      <c r="A121" s="6" t="n"/>
      <c r="B121" s="12" t="n"/>
      <c r="C121" s="16" t="n"/>
      <c r="D121" s="9">
        <f>IF($B121="","",IF($A121="","⚠ no week ending",IF(COUNTIFS(History!$A$5:$A$404,$A121,History!$B$5:$B$404,$B121)&gt;0,"⚠ already in History",IF($C121="","⚠ no value","New"))))</f>
        <v/>
      </c>
      <c r="E121" s="17">
        <f>IF($B121="","",COUNTIFS(History!$A$5:$A$404,$A121,History!$B$5:$B$404,$B121))</f>
        <v/>
      </c>
      <c r="F121" s="9">
        <f>IF($B121="","",IF(COUNTIF(Weekly!$A$8:$A$37,$B121)&gt;0,"Yes","⚠ not a metric on Weekly"))</f>
        <v/>
      </c>
    </row>
    <row r="122">
      <c r="A122" s="6" t="n"/>
      <c r="B122" s="12" t="n"/>
      <c r="C122" s="16" t="n"/>
      <c r="D122" s="9">
        <f>IF($B122="","",IF($A122="","⚠ no week ending",IF(COUNTIFS(History!$A$5:$A$404,$A122,History!$B$5:$B$404,$B122)&gt;0,"⚠ already in History",IF($C122="","⚠ no value","New"))))</f>
        <v/>
      </c>
      <c r="E122" s="17">
        <f>IF($B122="","",COUNTIFS(History!$A$5:$A$404,$A122,History!$B$5:$B$404,$B122))</f>
        <v/>
      </c>
      <c r="F122" s="9">
        <f>IF($B122="","",IF(COUNTIF(Weekly!$A$8:$A$37,$B122)&gt;0,"Yes","⚠ not a metric on Weekly"))</f>
        <v/>
      </c>
    </row>
    <row r="123">
      <c r="A123" s="6" t="n"/>
      <c r="B123" s="12" t="n"/>
      <c r="C123" s="16" t="n"/>
      <c r="D123" s="9">
        <f>IF($B123="","",IF($A123="","⚠ no week ending",IF(COUNTIFS(History!$A$5:$A$404,$A123,History!$B$5:$B$404,$B123)&gt;0,"⚠ already in History",IF($C123="","⚠ no value","New"))))</f>
        <v/>
      </c>
      <c r="E123" s="17">
        <f>IF($B123="","",COUNTIFS(History!$A$5:$A$404,$A123,History!$B$5:$B$404,$B123))</f>
        <v/>
      </c>
      <c r="F123" s="9">
        <f>IF($B123="","",IF(COUNTIF(Weekly!$A$8:$A$37,$B123)&gt;0,"Yes","⚠ not a metric on Weekly"))</f>
        <v/>
      </c>
    </row>
    <row r="124">
      <c r="A124" s="6" t="n"/>
      <c r="B124" s="12" t="n"/>
      <c r="C124" s="16" t="n"/>
      <c r="D124" s="9">
        <f>IF($B124="","",IF($A124="","⚠ no week ending",IF(COUNTIFS(History!$A$5:$A$404,$A124,History!$B$5:$B$404,$B124)&gt;0,"⚠ already in History",IF($C124="","⚠ no value","New"))))</f>
        <v/>
      </c>
      <c r="E124" s="17">
        <f>IF($B124="","",COUNTIFS(History!$A$5:$A$404,$A124,History!$B$5:$B$404,$B124))</f>
        <v/>
      </c>
      <c r="F124" s="9">
        <f>IF($B124="","",IF(COUNTIF(Weekly!$A$8:$A$37,$B124)&gt;0,"Yes","⚠ not a metric on Weekly"))</f>
        <v/>
      </c>
    </row>
    <row r="125">
      <c r="A125" s="6" t="n"/>
      <c r="B125" s="12" t="n"/>
      <c r="C125" s="16" t="n"/>
      <c r="D125" s="9">
        <f>IF($B125="","",IF($A125="","⚠ no week ending",IF(COUNTIFS(History!$A$5:$A$404,$A125,History!$B$5:$B$404,$B125)&gt;0,"⚠ already in History",IF($C125="","⚠ no value","New"))))</f>
        <v/>
      </c>
      <c r="E125" s="17">
        <f>IF($B125="","",COUNTIFS(History!$A$5:$A$404,$A125,History!$B$5:$B$404,$B125))</f>
        <v/>
      </c>
      <c r="F125" s="9">
        <f>IF($B125="","",IF(COUNTIF(Weekly!$A$8:$A$37,$B125)&gt;0,"Yes","⚠ not a metric on Weekly"))</f>
        <v/>
      </c>
    </row>
    <row r="126">
      <c r="A126" s="6" t="n"/>
      <c r="B126" s="12" t="n"/>
      <c r="C126" s="16" t="n"/>
      <c r="D126" s="9">
        <f>IF($B126="","",IF($A126="","⚠ no week ending",IF(COUNTIFS(History!$A$5:$A$404,$A126,History!$B$5:$B$404,$B126)&gt;0,"⚠ already in History",IF($C126="","⚠ no value","New"))))</f>
        <v/>
      </c>
      <c r="E126" s="17">
        <f>IF($B126="","",COUNTIFS(History!$A$5:$A$404,$A126,History!$B$5:$B$404,$B126))</f>
        <v/>
      </c>
      <c r="F126" s="9">
        <f>IF($B126="","",IF(COUNTIF(Weekly!$A$8:$A$37,$B126)&gt;0,"Yes","⚠ not a metric on Weekly"))</f>
        <v/>
      </c>
    </row>
    <row r="127">
      <c r="A127" s="6" t="n"/>
      <c r="B127" s="12" t="n"/>
      <c r="C127" s="16" t="n"/>
      <c r="D127" s="9">
        <f>IF($B127="","",IF($A127="","⚠ no week ending",IF(COUNTIFS(History!$A$5:$A$404,$A127,History!$B$5:$B$404,$B127)&gt;0,"⚠ already in History",IF($C127="","⚠ no value","New"))))</f>
        <v/>
      </c>
      <c r="E127" s="17">
        <f>IF($B127="","",COUNTIFS(History!$A$5:$A$404,$A127,History!$B$5:$B$404,$B127))</f>
        <v/>
      </c>
      <c r="F127" s="9">
        <f>IF($B127="","",IF(COUNTIF(Weekly!$A$8:$A$37,$B127)&gt;0,"Yes","⚠ not a metric on Weekly"))</f>
        <v/>
      </c>
    </row>
    <row r="128">
      <c r="A128" s="6" t="n"/>
      <c r="B128" s="12" t="n"/>
      <c r="C128" s="16" t="n"/>
      <c r="D128" s="9">
        <f>IF($B128="","",IF($A128="","⚠ no week ending",IF(COUNTIFS(History!$A$5:$A$404,$A128,History!$B$5:$B$404,$B128)&gt;0,"⚠ already in History",IF($C128="","⚠ no value","New"))))</f>
        <v/>
      </c>
      <c r="E128" s="17">
        <f>IF($B128="","",COUNTIFS(History!$A$5:$A$404,$A128,History!$B$5:$B$404,$B128))</f>
        <v/>
      </c>
      <c r="F128" s="9">
        <f>IF($B128="","",IF(COUNTIF(Weekly!$A$8:$A$37,$B128)&gt;0,"Yes","⚠ not a metric on Weekly"))</f>
        <v/>
      </c>
    </row>
    <row r="129">
      <c r="A129" s="6" t="n"/>
      <c r="B129" s="12" t="n"/>
      <c r="C129" s="16" t="n"/>
      <c r="D129" s="9">
        <f>IF($B129="","",IF($A129="","⚠ no week ending",IF(COUNTIFS(History!$A$5:$A$404,$A129,History!$B$5:$B$404,$B129)&gt;0,"⚠ already in History",IF($C129="","⚠ no value","New"))))</f>
        <v/>
      </c>
      <c r="E129" s="17">
        <f>IF($B129="","",COUNTIFS(History!$A$5:$A$404,$A129,History!$B$5:$B$404,$B129))</f>
        <v/>
      </c>
      <c r="F129" s="9">
        <f>IF($B129="","",IF(COUNTIF(Weekly!$A$8:$A$37,$B129)&gt;0,"Yes","⚠ not a metric on Weekly"))</f>
        <v/>
      </c>
    </row>
    <row r="130">
      <c r="A130" s="6" t="n"/>
      <c r="B130" s="12" t="n"/>
      <c r="C130" s="16" t="n"/>
      <c r="D130" s="9">
        <f>IF($B130="","",IF($A130="","⚠ no week ending",IF(COUNTIFS(History!$A$5:$A$404,$A130,History!$B$5:$B$404,$B130)&gt;0,"⚠ already in History",IF($C130="","⚠ no value","New"))))</f>
        <v/>
      </c>
      <c r="E130" s="17">
        <f>IF($B130="","",COUNTIFS(History!$A$5:$A$404,$A130,History!$B$5:$B$404,$B130))</f>
        <v/>
      </c>
      <c r="F130" s="9">
        <f>IF($B130="","",IF(COUNTIF(Weekly!$A$8:$A$37,$B130)&gt;0,"Yes","⚠ not a metric on Weekly"))</f>
        <v/>
      </c>
    </row>
    <row r="131">
      <c r="A131" s="6" t="n"/>
      <c r="B131" s="12" t="n"/>
      <c r="C131" s="16" t="n"/>
      <c r="D131" s="9">
        <f>IF($B131="","",IF($A131="","⚠ no week ending",IF(COUNTIFS(History!$A$5:$A$404,$A131,History!$B$5:$B$404,$B131)&gt;0,"⚠ already in History",IF($C131="","⚠ no value","New"))))</f>
        <v/>
      </c>
      <c r="E131" s="17">
        <f>IF($B131="","",COUNTIFS(History!$A$5:$A$404,$A131,History!$B$5:$B$404,$B131))</f>
        <v/>
      </c>
      <c r="F131" s="9">
        <f>IF($B131="","",IF(COUNTIF(Weekly!$A$8:$A$37,$B131)&gt;0,"Yes","⚠ not a metric on Weekly"))</f>
        <v/>
      </c>
    </row>
    <row r="132">
      <c r="A132" s="6" t="n"/>
      <c r="B132" s="12" t="n"/>
      <c r="C132" s="16" t="n"/>
      <c r="D132" s="9">
        <f>IF($B132="","",IF($A132="","⚠ no week ending",IF(COUNTIFS(History!$A$5:$A$404,$A132,History!$B$5:$B$404,$B132)&gt;0,"⚠ already in History",IF($C132="","⚠ no value","New"))))</f>
        <v/>
      </c>
      <c r="E132" s="17">
        <f>IF($B132="","",COUNTIFS(History!$A$5:$A$404,$A132,History!$B$5:$B$404,$B132))</f>
        <v/>
      </c>
      <c r="F132" s="9">
        <f>IF($B132="","",IF(COUNTIF(Weekly!$A$8:$A$37,$B132)&gt;0,"Yes","⚠ not a metric on Weekly"))</f>
        <v/>
      </c>
    </row>
    <row r="133">
      <c r="A133" s="6" t="n"/>
      <c r="B133" s="12" t="n"/>
      <c r="C133" s="16" t="n"/>
      <c r="D133" s="9">
        <f>IF($B133="","",IF($A133="","⚠ no week ending",IF(COUNTIFS(History!$A$5:$A$404,$A133,History!$B$5:$B$404,$B133)&gt;0,"⚠ already in History",IF($C133="","⚠ no value","New"))))</f>
        <v/>
      </c>
      <c r="E133" s="17">
        <f>IF($B133="","",COUNTIFS(History!$A$5:$A$404,$A133,History!$B$5:$B$404,$B133))</f>
        <v/>
      </c>
      <c r="F133" s="9">
        <f>IF($B133="","",IF(COUNTIF(Weekly!$A$8:$A$37,$B133)&gt;0,"Yes","⚠ not a metric on Weekly"))</f>
        <v/>
      </c>
    </row>
    <row r="134">
      <c r="A134" s="6" t="n"/>
      <c r="B134" s="12" t="n"/>
      <c r="C134" s="16" t="n"/>
      <c r="D134" s="9">
        <f>IF($B134="","",IF($A134="","⚠ no week ending",IF(COUNTIFS(History!$A$5:$A$404,$A134,History!$B$5:$B$404,$B134)&gt;0,"⚠ already in History",IF($C134="","⚠ no value","New"))))</f>
        <v/>
      </c>
      <c r="E134" s="17">
        <f>IF($B134="","",COUNTIFS(History!$A$5:$A$404,$A134,History!$B$5:$B$404,$B134))</f>
        <v/>
      </c>
      <c r="F134" s="9">
        <f>IF($B134="","",IF(COUNTIF(Weekly!$A$8:$A$37,$B134)&gt;0,"Yes","⚠ not a metric on Weekly"))</f>
        <v/>
      </c>
    </row>
    <row r="135">
      <c r="A135" s="6" t="n"/>
      <c r="B135" s="12" t="n"/>
      <c r="C135" s="16" t="n"/>
      <c r="D135" s="9">
        <f>IF($B135="","",IF($A135="","⚠ no week ending",IF(COUNTIFS(History!$A$5:$A$404,$A135,History!$B$5:$B$404,$B135)&gt;0,"⚠ already in History",IF($C135="","⚠ no value","New"))))</f>
        <v/>
      </c>
      <c r="E135" s="17">
        <f>IF($B135="","",COUNTIFS(History!$A$5:$A$404,$A135,History!$B$5:$B$404,$B135))</f>
        <v/>
      </c>
      <c r="F135" s="9">
        <f>IF($B135="","",IF(COUNTIF(Weekly!$A$8:$A$37,$B135)&gt;0,"Yes","⚠ not a metric on Weekly"))</f>
        <v/>
      </c>
    </row>
    <row r="136">
      <c r="A136" s="6" t="n"/>
      <c r="B136" s="12" t="n"/>
      <c r="C136" s="16" t="n"/>
      <c r="D136" s="9">
        <f>IF($B136="","",IF($A136="","⚠ no week ending",IF(COUNTIFS(History!$A$5:$A$404,$A136,History!$B$5:$B$404,$B136)&gt;0,"⚠ already in History",IF($C136="","⚠ no value","New"))))</f>
        <v/>
      </c>
      <c r="E136" s="17">
        <f>IF($B136="","",COUNTIFS(History!$A$5:$A$404,$A136,History!$B$5:$B$404,$B136))</f>
        <v/>
      </c>
      <c r="F136" s="9">
        <f>IF($B136="","",IF(COUNTIF(Weekly!$A$8:$A$37,$B136)&gt;0,"Yes","⚠ not a metric on Weekly"))</f>
        <v/>
      </c>
    </row>
    <row r="137">
      <c r="A137" s="6" t="n"/>
      <c r="B137" s="12" t="n"/>
      <c r="C137" s="16" t="n"/>
      <c r="D137" s="9">
        <f>IF($B137="","",IF($A137="","⚠ no week ending",IF(COUNTIFS(History!$A$5:$A$404,$A137,History!$B$5:$B$404,$B137)&gt;0,"⚠ already in History",IF($C137="","⚠ no value","New"))))</f>
        <v/>
      </c>
      <c r="E137" s="17">
        <f>IF($B137="","",COUNTIFS(History!$A$5:$A$404,$A137,History!$B$5:$B$404,$B137))</f>
        <v/>
      </c>
      <c r="F137" s="9">
        <f>IF($B137="","",IF(COUNTIF(Weekly!$A$8:$A$37,$B137)&gt;0,"Yes","⚠ not a metric on Weekly"))</f>
        <v/>
      </c>
    </row>
    <row r="138">
      <c r="A138" s="6" t="n"/>
      <c r="B138" s="12" t="n"/>
      <c r="C138" s="16" t="n"/>
      <c r="D138" s="9">
        <f>IF($B138="","",IF($A138="","⚠ no week ending",IF(COUNTIFS(History!$A$5:$A$404,$A138,History!$B$5:$B$404,$B138)&gt;0,"⚠ already in History",IF($C138="","⚠ no value","New"))))</f>
        <v/>
      </c>
      <c r="E138" s="17">
        <f>IF($B138="","",COUNTIFS(History!$A$5:$A$404,$A138,History!$B$5:$B$404,$B138))</f>
        <v/>
      </c>
      <c r="F138" s="9">
        <f>IF($B138="","",IF(COUNTIF(Weekly!$A$8:$A$37,$B138)&gt;0,"Yes","⚠ not a metric on Weekly"))</f>
        <v/>
      </c>
    </row>
    <row r="139">
      <c r="A139" s="6" t="n"/>
      <c r="B139" s="12" t="n"/>
      <c r="C139" s="16" t="n"/>
      <c r="D139" s="9">
        <f>IF($B139="","",IF($A139="","⚠ no week ending",IF(COUNTIFS(History!$A$5:$A$404,$A139,History!$B$5:$B$404,$B139)&gt;0,"⚠ already in History",IF($C139="","⚠ no value","New"))))</f>
        <v/>
      </c>
      <c r="E139" s="17">
        <f>IF($B139="","",COUNTIFS(History!$A$5:$A$404,$A139,History!$B$5:$B$404,$B139))</f>
        <v/>
      </c>
      <c r="F139" s="9">
        <f>IF($B139="","",IF(COUNTIF(Weekly!$A$8:$A$37,$B139)&gt;0,"Yes","⚠ not a metric on Weekly"))</f>
        <v/>
      </c>
    </row>
    <row r="140">
      <c r="A140" s="6" t="n"/>
      <c r="B140" s="12" t="n"/>
      <c r="C140" s="16" t="n"/>
      <c r="D140" s="9">
        <f>IF($B140="","",IF($A140="","⚠ no week ending",IF(COUNTIFS(History!$A$5:$A$404,$A140,History!$B$5:$B$404,$B140)&gt;0,"⚠ already in History",IF($C140="","⚠ no value","New"))))</f>
        <v/>
      </c>
      <c r="E140" s="17">
        <f>IF($B140="","",COUNTIFS(History!$A$5:$A$404,$A140,History!$B$5:$B$404,$B140))</f>
        <v/>
      </c>
      <c r="F140" s="9">
        <f>IF($B140="","",IF(COUNTIF(Weekly!$A$8:$A$37,$B140)&gt;0,"Yes","⚠ not a metric on Weekly"))</f>
        <v/>
      </c>
    </row>
    <row r="141">
      <c r="A141" s="6" t="n"/>
      <c r="B141" s="12" t="n"/>
      <c r="C141" s="16" t="n"/>
      <c r="D141" s="9">
        <f>IF($B141="","",IF($A141="","⚠ no week ending",IF(COUNTIFS(History!$A$5:$A$404,$A141,History!$B$5:$B$404,$B141)&gt;0,"⚠ already in History",IF($C141="","⚠ no value","New"))))</f>
        <v/>
      </c>
      <c r="E141" s="17">
        <f>IF($B141="","",COUNTIFS(History!$A$5:$A$404,$A141,History!$B$5:$B$404,$B141))</f>
        <v/>
      </c>
      <c r="F141" s="9">
        <f>IF($B141="","",IF(COUNTIF(Weekly!$A$8:$A$37,$B141)&gt;0,"Yes","⚠ not a metric on Weekly"))</f>
        <v/>
      </c>
    </row>
    <row r="142">
      <c r="A142" s="6" t="n"/>
      <c r="B142" s="12" t="n"/>
      <c r="C142" s="16" t="n"/>
      <c r="D142" s="9">
        <f>IF($B142="","",IF($A142="","⚠ no week ending",IF(COUNTIFS(History!$A$5:$A$404,$A142,History!$B$5:$B$404,$B142)&gt;0,"⚠ already in History",IF($C142="","⚠ no value","New"))))</f>
        <v/>
      </c>
      <c r="E142" s="17">
        <f>IF($B142="","",COUNTIFS(History!$A$5:$A$404,$A142,History!$B$5:$B$404,$B142))</f>
        <v/>
      </c>
      <c r="F142" s="9">
        <f>IF($B142="","",IF(COUNTIF(Weekly!$A$8:$A$37,$B142)&gt;0,"Yes","⚠ not a metric on Weekly"))</f>
        <v/>
      </c>
    </row>
    <row r="143">
      <c r="A143" s="6" t="n"/>
      <c r="B143" s="12" t="n"/>
      <c r="C143" s="16" t="n"/>
      <c r="D143" s="9">
        <f>IF($B143="","",IF($A143="","⚠ no week ending",IF(COUNTIFS(History!$A$5:$A$404,$A143,History!$B$5:$B$404,$B143)&gt;0,"⚠ already in History",IF($C143="","⚠ no value","New"))))</f>
        <v/>
      </c>
      <c r="E143" s="17">
        <f>IF($B143="","",COUNTIFS(History!$A$5:$A$404,$A143,History!$B$5:$B$404,$B143))</f>
        <v/>
      </c>
      <c r="F143" s="9">
        <f>IF($B143="","",IF(COUNTIF(Weekly!$A$8:$A$37,$B143)&gt;0,"Yes","⚠ not a metric on Weekly"))</f>
        <v/>
      </c>
    </row>
    <row r="144">
      <c r="A144" s="6" t="n"/>
      <c r="B144" s="12" t="n"/>
      <c r="C144" s="16" t="n"/>
      <c r="D144" s="9">
        <f>IF($B144="","",IF($A144="","⚠ no week ending",IF(COUNTIFS(History!$A$5:$A$404,$A144,History!$B$5:$B$404,$B144)&gt;0,"⚠ already in History",IF($C144="","⚠ no value","New"))))</f>
        <v/>
      </c>
      <c r="E144" s="17">
        <f>IF($B144="","",COUNTIFS(History!$A$5:$A$404,$A144,History!$B$5:$B$404,$B144))</f>
        <v/>
      </c>
      <c r="F144" s="9">
        <f>IF($B144="","",IF(COUNTIF(Weekly!$A$8:$A$37,$B144)&gt;0,"Yes","⚠ not a metric on Weekly"))</f>
        <v/>
      </c>
    </row>
    <row r="145">
      <c r="A145" s="6" t="n"/>
      <c r="B145" s="12" t="n"/>
      <c r="C145" s="16" t="n"/>
      <c r="D145" s="9">
        <f>IF($B145="","",IF($A145="","⚠ no week ending",IF(COUNTIFS(History!$A$5:$A$404,$A145,History!$B$5:$B$404,$B145)&gt;0,"⚠ already in History",IF($C145="","⚠ no value","New"))))</f>
        <v/>
      </c>
      <c r="E145" s="17">
        <f>IF($B145="","",COUNTIFS(History!$A$5:$A$404,$A145,History!$B$5:$B$404,$B145))</f>
        <v/>
      </c>
      <c r="F145" s="9">
        <f>IF($B145="","",IF(COUNTIF(Weekly!$A$8:$A$37,$B145)&gt;0,"Yes","⚠ not a metric on Weekly"))</f>
        <v/>
      </c>
    </row>
    <row r="146">
      <c r="A146" s="6" t="n"/>
      <c r="B146" s="12" t="n"/>
      <c r="C146" s="16" t="n"/>
      <c r="D146" s="9">
        <f>IF($B146="","",IF($A146="","⚠ no week ending",IF(COUNTIFS(History!$A$5:$A$404,$A146,History!$B$5:$B$404,$B146)&gt;0,"⚠ already in History",IF($C146="","⚠ no value","New"))))</f>
        <v/>
      </c>
      <c r="E146" s="17">
        <f>IF($B146="","",COUNTIFS(History!$A$5:$A$404,$A146,History!$B$5:$B$404,$B146))</f>
        <v/>
      </c>
      <c r="F146" s="9">
        <f>IF($B146="","",IF(COUNTIF(Weekly!$A$8:$A$37,$B146)&gt;0,"Yes","⚠ not a metric on Weekly"))</f>
        <v/>
      </c>
    </row>
    <row r="147">
      <c r="A147" s="6" t="n"/>
      <c r="B147" s="12" t="n"/>
      <c r="C147" s="16" t="n"/>
      <c r="D147" s="9">
        <f>IF($B147="","",IF($A147="","⚠ no week ending",IF(COUNTIFS(History!$A$5:$A$404,$A147,History!$B$5:$B$404,$B147)&gt;0,"⚠ already in History",IF($C147="","⚠ no value","New"))))</f>
        <v/>
      </c>
      <c r="E147" s="17">
        <f>IF($B147="","",COUNTIFS(History!$A$5:$A$404,$A147,History!$B$5:$B$404,$B147))</f>
        <v/>
      </c>
      <c r="F147" s="9">
        <f>IF($B147="","",IF(COUNTIF(Weekly!$A$8:$A$37,$B147)&gt;0,"Yes","⚠ not a metric on Weekly"))</f>
        <v/>
      </c>
    </row>
    <row r="148">
      <c r="A148" s="6" t="n"/>
      <c r="B148" s="12" t="n"/>
      <c r="C148" s="16" t="n"/>
      <c r="D148" s="9">
        <f>IF($B148="","",IF($A148="","⚠ no week ending",IF(COUNTIFS(History!$A$5:$A$404,$A148,History!$B$5:$B$404,$B148)&gt;0,"⚠ already in History",IF($C148="","⚠ no value","New"))))</f>
        <v/>
      </c>
      <c r="E148" s="17">
        <f>IF($B148="","",COUNTIFS(History!$A$5:$A$404,$A148,History!$B$5:$B$404,$B148))</f>
        <v/>
      </c>
      <c r="F148" s="9">
        <f>IF($B148="","",IF(COUNTIF(Weekly!$A$8:$A$37,$B148)&gt;0,"Yes","⚠ not a metric on Weekly"))</f>
        <v/>
      </c>
    </row>
    <row r="149">
      <c r="A149" s="6" t="n"/>
      <c r="B149" s="12" t="n"/>
      <c r="C149" s="16" t="n"/>
      <c r="D149" s="9">
        <f>IF($B149="","",IF($A149="","⚠ no week ending",IF(COUNTIFS(History!$A$5:$A$404,$A149,History!$B$5:$B$404,$B149)&gt;0,"⚠ already in History",IF($C149="","⚠ no value","New"))))</f>
        <v/>
      </c>
      <c r="E149" s="17">
        <f>IF($B149="","",COUNTIFS(History!$A$5:$A$404,$A149,History!$B$5:$B$404,$B149))</f>
        <v/>
      </c>
      <c r="F149" s="9">
        <f>IF($B149="","",IF(COUNTIF(Weekly!$A$8:$A$37,$B149)&gt;0,"Yes","⚠ not a metric on Weekly"))</f>
        <v/>
      </c>
    </row>
    <row r="150">
      <c r="A150" s="6" t="n"/>
      <c r="B150" s="12" t="n"/>
      <c r="C150" s="16" t="n"/>
      <c r="D150" s="9">
        <f>IF($B150="","",IF($A150="","⚠ no week ending",IF(COUNTIFS(History!$A$5:$A$404,$A150,History!$B$5:$B$404,$B150)&gt;0,"⚠ already in History",IF($C150="","⚠ no value","New"))))</f>
        <v/>
      </c>
      <c r="E150" s="17">
        <f>IF($B150="","",COUNTIFS(History!$A$5:$A$404,$A150,History!$B$5:$B$404,$B150))</f>
        <v/>
      </c>
      <c r="F150" s="9">
        <f>IF($B150="","",IF(COUNTIF(Weekly!$A$8:$A$37,$B150)&gt;0,"Yes","⚠ not a metric on Weekly"))</f>
        <v/>
      </c>
    </row>
    <row r="151">
      <c r="A151" s="6" t="n"/>
      <c r="B151" s="12" t="n"/>
      <c r="C151" s="16" t="n"/>
      <c r="D151" s="9">
        <f>IF($B151="","",IF($A151="","⚠ no week ending",IF(COUNTIFS(History!$A$5:$A$404,$A151,History!$B$5:$B$404,$B151)&gt;0,"⚠ already in History",IF($C151="","⚠ no value","New"))))</f>
        <v/>
      </c>
      <c r="E151" s="17">
        <f>IF($B151="","",COUNTIFS(History!$A$5:$A$404,$A151,History!$B$5:$B$404,$B151))</f>
        <v/>
      </c>
      <c r="F151" s="9">
        <f>IF($B151="","",IF(COUNTIF(Weekly!$A$8:$A$37,$B151)&gt;0,"Yes","⚠ not a metric on Weekly"))</f>
        <v/>
      </c>
    </row>
    <row r="152">
      <c r="A152" s="6" t="n"/>
      <c r="B152" s="12" t="n"/>
      <c r="C152" s="16" t="n"/>
      <c r="D152" s="9">
        <f>IF($B152="","",IF($A152="","⚠ no week ending",IF(COUNTIFS(History!$A$5:$A$404,$A152,History!$B$5:$B$404,$B152)&gt;0,"⚠ already in History",IF($C152="","⚠ no value","New"))))</f>
        <v/>
      </c>
      <c r="E152" s="17">
        <f>IF($B152="","",COUNTIFS(History!$A$5:$A$404,$A152,History!$B$5:$B$404,$B152))</f>
        <v/>
      </c>
      <c r="F152" s="9">
        <f>IF($B152="","",IF(COUNTIF(Weekly!$A$8:$A$37,$B152)&gt;0,"Yes","⚠ not a metric on Weekly"))</f>
        <v/>
      </c>
    </row>
    <row r="153">
      <c r="A153" s="6" t="n"/>
      <c r="B153" s="12" t="n"/>
      <c r="C153" s="16" t="n"/>
      <c r="D153" s="9">
        <f>IF($B153="","",IF($A153="","⚠ no week ending",IF(COUNTIFS(History!$A$5:$A$404,$A153,History!$B$5:$B$404,$B153)&gt;0,"⚠ already in History",IF($C153="","⚠ no value","New"))))</f>
        <v/>
      </c>
      <c r="E153" s="17">
        <f>IF($B153="","",COUNTIFS(History!$A$5:$A$404,$A153,History!$B$5:$B$404,$B153))</f>
        <v/>
      </c>
      <c r="F153" s="9">
        <f>IF($B153="","",IF(COUNTIF(Weekly!$A$8:$A$37,$B153)&gt;0,"Yes","⚠ not a metric on Weekly"))</f>
        <v/>
      </c>
    </row>
    <row r="154">
      <c r="A154" s="6" t="n"/>
      <c r="B154" s="12" t="n"/>
      <c r="C154" s="16" t="n"/>
      <c r="D154" s="9">
        <f>IF($B154="","",IF($A154="","⚠ no week ending",IF(COUNTIFS(History!$A$5:$A$404,$A154,History!$B$5:$B$404,$B154)&gt;0,"⚠ already in History",IF($C154="","⚠ no value","New"))))</f>
        <v/>
      </c>
      <c r="E154" s="17">
        <f>IF($B154="","",COUNTIFS(History!$A$5:$A$404,$A154,History!$B$5:$B$404,$B154))</f>
        <v/>
      </c>
      <c r="F154" s="9">
        <f>IF($B154="","",IF(COUNTIF(Weekly!$A$8:$A$37,$B154)&gt;0,"Yes","⚠ not a metric on Weekly"))</f>
        <v/>
      </c>
    </row>
    <row r="155">
      <c r="A155" s="6" t="n"/>
      <c r="B155" s="12" t="n"/>
      <c r="C155" s="16" t="n"/>
      <c r="D155" s="9">
        <f>IF($B155="","",IF($A155="","⚠ no week ending",IF(COUNTIFS(History!$A$5:$A$404,$A155,History!$B$5:$B$404,$B155)&gt;0,"⚠ already in History",IF($C155="","⚠ no value","New"))))</f>
        <v/>
      </c>
      <c r="E155" s="17">
        <f>IF($B155="","",COUNTIFS(History!$A$5:$A$404,$A155,History!$B$5:$B$404,$B155))</f>
        <v/>
      </c>
      <c r="F155" s="9">
        <f>IF($B155="","",IF(COUNTIF(Weekly!$A$8:$A$37,$B155)&gt;0,"Yes","⚠ not a metric on Weekly"))</f>
        <v/>
      </c>
    </row>
    <row r="156">
      <c r="A156" s="6" t="n"/>
      <c r="B156" s="12" t="n"/>
      <c r="C156" s="16" t="n"/>
      <c r="D156" s="9">
        <f>IF($B156="","",IF($A156="","⚠ no week ending",IF(COUNTIFS(History!$A$5:$A$404,$A156,History!$B$5:$B$404,$B156)&gt;0,"⚠ already in History",IF($C156="","⚠ no value","New"))))</f>
        <v/>
      </c>
      <c r="E156" s="17">
        <f>IF($B156="","",COUNTIFS(History!$A$5:$A$404,$A156,History!$B$5:$B$404,$B156))</f>
        <v/>
      </c>
      <c r="F156" s="9">
        <f>IF($B156="","",IF(COUNTIF(Weekly!$A$8:$A$37,$B156)&gt;0,"Yes","⚠ not a metric on Weekly"))</f>
        <v/>
      </c>
    </row>
    <row r="157">
      <c r="A157" s="6" t="n"/>
      <c r="B157" s="12" t="n"/>
      <c r="C157" s="16" t="n"/>
      <c r="D157" s="9">
        <f>IF($B157="","",IF($A157="","⚠ no week ending",IF(COUNTIFS(History!$A$5:$A$404,$A157,History!$B$5:$B$404,$B157)&gt;0,"⚠ already in History",IF($C157="","⚠ no value","New"))))</f>
        <v/>
      </c>
      <c r="E157" s="17">
        <f>IF($B157="","",COUNTIFS(History!$A$5:$A$404,$A157,History!$B$5:$B$404,$B157))</f>
        <v/>
      </c>
      <c r="F157" s="9">
        <f>IF($B157="","",IF(COUNTIF(Weekly!$A$8:$A$37,$B157)&gt;0,"Yes","⚠ not a metric on Weekly"))</f>
        <v/>
      </c>
    </row>
    <row r="158">
      <c r="A158" s="6" t="n"/>
      <c r="B158" s="12" t="n"/>
      <c r="C158" s="16" t="n"/>
      <c r="D158" s="9">
        <f>IF($B158="","",IF($A158="","⚠ no week ending",IF(COUNTIFS(History!$A$5:$A$404,$A158,History!$B$5:$B$404,$B158)&gt;0,"⚠ already in History",IF($C158="","⚠ no value","New"))))</f>
        <v/>
      </c>
      <c r="E158" s="17">
        <f>IF($B158="","",COUNTIFS(History!$A$5:$A$404,$A158,History!$B$5:$B$404,$B158))</f>
        <v/>
      </c>
      <c r="F158" s="9">
        <f>IF($B158="","",IF(COUNTIF(Weekly!$A$8:$A$37,$B158)&gt;0,"Yes","⚠ not a metric on Weekly"))</f>
        <v/>
      </c>
    </row>
    <row r="159">
      <c r="A159" s="6" t="n"/>
      <c r="B159" s="12" t="n"/>
      <c r="C159" s="16" t="n"/>
      <c r="D159" s="9">
        <f>IF($B159="","",IF($A159="","⚠ no week ending",IF(COUNTIFS(History!$A$5:$A$404,$A159,History!$B$5:$B$404,$B159)&gt;0,"⚠ already in History",IF($C159="","⚠ no value","New"))))</f>
        <v/>
      </c>
      <c r="E159" s="17">
        <f>IF($B159="","",COUNTIFS(History!$A$5:$A$404,$A159,History!$B$5:$B$404,$B159))</f>
        <v/>
      </c>
      <c r="F159" s="9">
        <f>IF($B159="","",IF(COUNTIF(Weekly!$A$8:$A$37,$B159)&gt;0,"Yes","⚠ not a metric on Weekly"))</f>
        <v/>
      </c>
    </row>
    <row r="160">
      <c r="A160" s="6" t="n"/>
      <c r="B160" s="12" t="n"/>
      <c r="C160" s="16" t="n"/>
      <c r="D160" s="9">
        <f>IF($B160="","",IF($A160="","⚠ no week ending",IF(COUNTIFS(History!$A$5:$A$404,$A160,History!$B$5:$B$404,$B160)&gt;0,"⚠ already in History",IF($C160="","⚠ no value","New"))))</f>
        <v/>
      </c>
      <c r="E160" s="17">
        <f>IF($B160="","",COUNTIFS(History!$A$5:$A$404,$A160,History!$B$5:$B$404,$B160))</f>
        <v/>
      </c>
      <c r="F160" s="9">
        <f>IF($B160="","",IF(COUNTIF(Weekly!$A$8:$A$37,$B160)&gt;0,"Yes","⚠ not a metric on Weekly"))</f>
        <v/>
      </c>
    </row>
    <row r="161">
      <c r="A161" s="6" t="n"/>
      <c r="B161" s="12" t="n"/>
      <c r="C161" s="16" t="n"/>
      <c r="D161" s="9">
        <f>IF($B161="","",IF($A161="","⚠ no week ending",IF(COUNTIFS(History!$A$5:$A$404,$A161,History!$B$5:$B$404,$B161)&gt;0,"⚠ already in History",IF($C161="","⚠ no value","New"))))</f>
        <v/>
      </c>
      <c r="E161" s="17">
        <f>IF($B161="","",COUNTIFS(History!$A$5:$A$404,$A161,History!$B$5:$B$404,$B161))</f>
        <v/>
      </c>
      <c r="F161" s="9">
        <f>IF($B161="","",IF(COUNTIF(Weekly!$A$8:$A$37,$B161)&gt;0,"Yes","⚠ not a metric on Weekly"))</f>
        <v/>
      </c>
    </row>
    <row r="162">
      <c r="A162" s="6" t="n"/>
      <c r="B162" s="12" t="n"/>
      <c r="C162" s="16" t="n"/>
      <c r="D162" s="9">
        <f>IF($B162="","",IF($A162="","⚠ no week ending",IF(COUNTIFS(History!$A$5:$A$404,$A162,History!$B$5:$B$404,$B162)&gt;0,"⚠ already in History",IF($C162="","⚠ no value","New"))))</f>
        <v/>
      </c>
      <c r="E162" s="17">
        <f>IF($B162="","",COUNTIFS(History!$A$5:$A$404,$A162,History!$B$5:$B$404,$B162))</f>
        <v/>
      </c>
      <c r="F162" s="9">
        <f>IF($B162="","",IF(COUNTIF(Weekly!$A$8:$A$37,$B162)&gt;0,"Yes","⚠ not a metric on Weekly"))</f>
        <v/>
      </c>
    </row>
    <row r="163">
      <c r="A163" s="6" t="n"/>
      <c r="B163" s="12" t="n"/>
      <c r="C163" s="16" t="n"/>
      <c r="D163" s="9">
        <f>IF($B163="","",IF($A163="","⚠ no week ending",IF(COUNTIFS(History!$A$5:$A$404,$A163,History!$B$5:$B$404,$B163)&gt;0,"⚠ already in History",IF($C163="","⚠ no value","New"))))</f>
        <v/>
      </c>
      <c r="E163" s="17">
        <f>IF($B163="","",COUNTIFS(History!$A$5:$A$404,$A163,History!$B$5:$B$404,$B163))</f>
        <v/>
      </c>
      <c r="F163" s="9">
        <f>IF($B163="","",IF(COUNTIF(Weekly!$A$8:$A$37,$B163)&gt;0,"Yes","⚠ not a metric on Weekly"))</f>
        <v/>
      </c>
    </row>
    <row r="164">
      <c r="A164" s="6" t="n"/>
      <c r="B164" s="12" t="n"/>
      <c r="C164" s="16" t="n"/>
      <c r="D164" s="9">
        <f>IF($B164="","",IF($A164="","⚠ no week ending",IF(COUNTIFS(History!$A$5:$A$404,$A164,History!$B$5:$B$404,$B164)&gt;0,"⚠ already in History",IF($C164="","⚠ no value","New"))))</f>
        <v/>
      </c>
      <c r="E164" s="17">
        <f>IF($B164="","",COUNTIFS(History!$A$5:$A$404,$A164,History!$B$5:$B$404,$B164))</f>
        <v/>
      </c>
      <c r="F164" s="9">
        <f>IF($B164="","",IF(COUNTIF(Weekly!$A$8:$A$37,$B164)&gt;0,"Yes","⚠ not a metric on Weekly"))</f>
        <v/>
      </c>
    </row>
    <row r="165">
      <c r="A165" s="6" t="n"/>
      <c r="B165" s="12" t="n"/>
      <c r="C165" s="16" t="n"/>
      <c r="D165" s="9">
        <f>IF($B165="","",IF($A165="","⚠ no week ending",IF(COUNTIFS(History!$A$5:$A$404,$A165,History!$B$5:$B$404,$B165)&gt;0,"⚠ already in History",IF($C165="","⚠ no value","New"))))</f>
        <v/>
      </c>
      <c r="E165" s="17">
        <f>IF($B165="","",COUNTIFS(History!$A$5:$A$404,$A165,History!$B$5:$B$404,$B165))</f>
        <v/>
      </c>
      <c r="F165" s="9">
        <f>IF($B165="","",IF(COUNTIF(Weekly!$A$8:$A$37,$B165)&gt;0,"Yes","⚠ not a metric on Weekly"))</f>
        <v/>
      </c>
    </row>
    <row r="166">
      <c r="A166" s="6" t="n"/>
      <c r="B166" s="12" t="n"/>
      <c r="C166" s="16" t="n"/>
      <c r="D166" s="9">
        <f>IF($B166="","",IF($A166="","⚠ no week ending",IF(COUNTIFS(History!$A$5:$A$404,$A166,History!$B$5:$B$404,$B166)&gt;0,"⚠ already in History",IF($C166="","⚠ no value","New"))))</f>
        <v/>
      </c>
      <c r="E166" s="17">
        <f>IF($B166="","",COUNTIFS(History!$A$5:$A$404,$A166,History!$B$5:$B$404,$B166))</f>
        <v/>
      </c>
      <c r="F166" s="9">
        <f>IF($B166="","",IF(COUNTIF(Weekly!$A$8:$A$37,$B166)&gt;0,"Yes","⚠ not a metric on Weekly"))</f>
        <v/>
      </c>
    </row>
    <row r="167">
      <c r="A167" s="6" t="n"/>
      <c r="B167" s="12" t="n"/>
      <c r="C167" s="16" t="n"/>
      <c r="D167" s="9">
        <f>IF($B167="","",IF($A167="","⚠ no week ending",IF(COUNTIFS(History!$A$5:$A$404,$A167,History!$B$5:$B$404,$B167)&gt;0,"⚠ already in History",IF($C167="","⚠ no value","New"))))</f>
        <v/>
      </c>
      <c r="E167" s="17">
        <f>IF($B167="","",COUNTIFS(History!$A$5:$A$404,$A167,History!$B$5:$B$404,$B167))</f>
        <v/>
      </c>
      <c r="F167" s="9">
        <f>IF($B167="","",IF(COUNTIF(Weekly!$A$8:$A$37,$B167)&gt;0,"Yes","⚠ not a metric on Weekly"))</f>
        <v/>
      </c>
    </row>
    <row r="168">
      <c r="A168" s="6" t="n"/>
      <c r="B168" s="12" t="n"/>
      <c r="C168" s="16" t="n"/>
      <c r="D168" s="9">
        <f>IF($B168="","",IF($A168="","⚠ no week ending",IF(COUNTIFS(History!$A$5:$A$404,$A168,History!$B$5:$B$404,$B168)&gt;0,"⚠ already in History",IF($C168="","⚠ no value","New"))))</f>
        <v/>
      </c>
      <c r="E168" s="17">
        <f>IF($B168="","",COUNTIFS(History!$A$5:$A$404,$A168,History!$B$5:$B$404,$B168))</f>
        <v/>
      </c>
      <c r="F168" s="9">
        <f>IF($B168="","",IF(COUNTIF(Weekly!$A$8:$A$37,$B168)&gt;0,"Yes","⚠ not a metric on Weekly"))</f>
        <v/>
      </c>
    </row>
    <row r="169">
      <c r="A169" s="6" t="n"/>
      <c r="B169" s="12" t="n"/>
      <c r="C169" s="16" t="n"/>
      <c r="D169" s="9">
        <f>IF($B169="","",IF($A169="","⚠ no week ending",IF(COUNTIFS(History!$A$5:$A$404,$A169,History!$B$5:$B$404,$B169)&gt;0,"⚠ already in History",IF($C169="","⚠ no value","New"))))</f>
        <v/>
      </c>
      <c r="E169" s="17">
        <f>IF($B169="","",COUNTIFS(History!$A$5:$A$404,$A169,History!$B$5:$B$404,$B169))</f>
        <v/>
      </c>
      <c r="F169" s="9">
        <f>IF($B169="","",IF(COUNTIF(Weekly!$A$8:$A$37,$B169)&gt;0,"Yes","⚠ not a metric on Weekly"))</f>
        <v/>
      </c>
    </row>
    <row r="170">
      <c r="A170" s="6" t="n"/>
      <c r="B170" s="12" t="n"/>
      <c r="C170" s="16" t="n"/>
      <c r="D170" s="9">
        <f>IF($B170="","",IF($A170="","⚠ no week ending",IF(COUNTIFS(History!$A$5:$A$404,$A170,History!$B$5:$B$404,$B170)&gt;0,"⚠ already in History",IF($C170="","⚠ no value","New"))))</f>
        <v/>
      </c>
      <c r="E170" s="17">
        <f>IF($B170="","",COUNTIFS(History!$A$5:$A$404,$A170,History!$B$5:$B$404,$B170))</f>
        <v/>
      </c>
      <c r="F170" s="9">
        <f>IF($B170="","",IF(COUNTIF(Weekly!$A$8:$A$37,$B170)&gt;0,"Yes","⚠ not a metric on Weekly"))</f>
        <v/>
      </c>
    </row>
    <row r="171">
      <c r="A171" s="6" t="n"/>
      <c r="B171" s="12" t="n"/>
      <c r="C171" s="16" t="n"/>
      <c r="D171" s="9">
        <f>IF($B171="","",IF($A171="","⚠ no week ending",IF(COUNTIFS(History!$A$5:$A$404,$A171,History!$B$5:$B$404,$B171)&gt;0,"⚠ already in History",IF($C171="","⚠ no value","New"))))</f>
        <v/>
      </c>
      <c r="E171" s="17">
        <f>IF($B171="","",COUNTIFS(History!$A$5:$A$404,$A171,History!$B$5:$B$404,$B171))</f>
        <v/>
      </c>
      <c r="F171" s="9">
        <f>IF($B171="","",IF(COUNTIF(Weekly!$A$8:$A$37,$B171)&gt;0,"Yes","⚠ not a metric on Weekly"))</f>
        <v/>
      </c>
    </row>
    <row r="172">
      <c r="A172" s="6" t="n"/>
      <c r="B172" s="12" t="n"/>
      <c r="C172" s="16" t="n"/>
      <c r="D172" s="9">
        <f>IF($B172="","",IF($A172="","⚠ no week ending",IF(COUNTIFS(History!$A$5:$A$404,$A172,History!$B$5:$B$404,$B172)&gt;0,"⚠ already in History",IF($C172="","⚠ no value","New"))))</f>
        <v/>
      </c>
      <c r="E172" s="17">
        <f>IF($B172="","",COUNTIFS(History!$A$5:$A$404,$A172,History!$B$5:$B$404,$B172))</f>
        <v/>
      </c>
      <c r="F172" s="9">
        <f>IF($B172="","",IF(COUNTIF(Weekly!$A$8:$A$37,$B172)&gt;0,"Yes","⚠ not a metric on Weekly"))</f>
        <v/>
      </c>
    </row>
    <row r="173">
      <c r="A173" s="6" t="n"/>
      <c r="B173" s="12" t="n"/>
      <c r="C173" s="16" t="n"/>
      <c r="D173" s="9">
        <f>IF($B173="","",IF($A173="","⚠ no week ending",IF(COUNTIFS(History!$A$5:$A$404,$A173,History!$B$5:$B$404,$B173)&gt;0,"⚠ already in History",IF($C173="","⚠ no value","New"))))</f>
        <v/>
      </c>
      <c r="E173" s="17">
        <f>IF($B173="","",COUNTIFS(History!$A$5:$A$404,$A173,History!$B$5:$B$404,$B173))</f>
        <v/>
      </c>
      <c r="F173" s="9">
        <f>IF($B173="","",IF(COUNTIF(Weekly!$A$8:$A$37,$B173)&gt;0,"Yes","⚠ not a metric on Weekly"))</f>
        <v/>
      </c>
    </row>
    <row r="174">
      <c r="A174" s="6" t="n"/>
      <c r="B174" s="12" t="n"/>
      <c r="C174" s="16" t="n"/>
      <c r="D174" s="9">
        <f>IF($B174="","",IF($A174="","⚠ no week ending",IF(COUNTIFS(History!$A$5:$A$404,$A174,History!$B$5:$B$404,$B174)&gt;0,"⚠ already in History",IF($C174="","⚠ no value","New"))))</f>
        <v/>
      </c>
      <c r="E174" s="17">
        <f>IF($B174="","",COUNTIFS(History!$A$5:$A$404,$A174,History!$B$5:$B$404,$B174))</f>
        <v/>
      </c>
      <c r="F174" s="9">
        <f>IF($B174="","",IF(COUNTIF(Weekly!$A$8:$A$37,$B174)&gt;0,"Yes","⚠ not a metric on Weekly"))</f>
        <v/>
      </c>
    </row>
    <row r="175">
      <c r="A175" s="6" t="n"/>
      <c r="B175" s="12" t="n"/>
      <c r="C175" s="16" t="n"/>
      <c r="D175" s="9">
        <f>IF($B175="","",IF($A175="","⚠ no week ending",IF(COUNTIFS(History!$A$5:$A$404,$A175,History!$B$5:$B$404,$B175)&gt;0,"⚠ already in History",IF($C175="","⚠ no value","New"))))</f>
        <v/>
      </c>
      <c r="E175" s="17">
        <f>IF($B175="","",COUNTIFS(History!$A$5:$A$404,$A175,History!$B$5:$B$404,$B175))</f>
        <v/>
      </c>
      <c r="F175" s="9">
        <f>IF($B175="","",IF(COUNTIF(Weekly!$A$8:$A$37,$B175)&gt;0,"Yes","⚠ not a metric on Weekly"))</f>
        <v/>
      </c>
    </row>
    <row r="176">
      <c r="A176" s="6" t="n"/>
      <c r="B176" s="12" t="n"/>
      <c r="C176" s="16" t="n"/>
      <c r="D176" s="9">
        <f>IF($B176="","",IF($A176="","⚠ no week ending",IF(COUNTIFS(History!$A$5:$A$404,$A176,History!$B$5:$B$404,$B176)&gt;0,"⚠ already in History",IF($C176="","⚠ no value","New"))))</f>
        <v/>
      </c>
      <c r="E176" s="17">
        <f>IF($B176="","",COUNTIFS(History!$A$5:$A$404,$A176,History!$B$5:$B$404,$B176))</f>
        <v/>
      </c>
      <c r="F176" s="9">
        <f>IF($B176="","",IF(COUNTIF(Weekly!$A$8:$A$37,$B176)&gt;0,"Yes","⚠ not a metric on Weekly"))</f>
        <v/>
      </c>
    </row>
    <row r="177">
      <c r="A177" s="6" t="n"/>
      <c r="B177" s="12" t="n"/>
      <c r="C177" s="16" t="n"/>
      <c r="D177" s="9">
        <f>IF($B177="","",IF($A177="","⚠ no week ending",IF(COUNTIFS(History!$A$5:$A$404,$A177,History!$B$5:$B$404,$B177)&gt;0,"⚠ already in History",IF($C177="","⚠ no value","New"))))</f>
        <v/>
      </c>
      <c r="E177" s="17">
        <f>IF($B177="","",COUNTIFS(History!$A$5:$A$404,$A177,History!$B$5:$B$404,$B177))</f>
        <v/>
      </c>
      <c r="F177" s="9">
        <f>IF($B177="","",IF(COUNTIF(Weekly!$A$8:$A$37,$B177)&gt;0,"Yes","⚠ not a metric on Weekly"))</f>
        <v/>
      </c>
    </row>
    <row r="178">
      <c r="A178" s="6" t="n"/>
      <c r="B178" s="12" t="n"/>
      <c r="C178" s="16" t="n"/>
      <c r="D178" s="9">
        <f>IF($B178="","",IF($A178="","⚠ no week ending",IF(COUNTIFS(History!$A$5:$A$404,$A178,History!$B$5:$B$404,$B178)&gt;0,"⚠ already in History",IF($C178="","⚠ no value","New"))))</f>
        <v/>
      </c>
      <c r="E178" s="17">
        <f>IF($B178="","",COUNTIFS(History!$A$5:$A$404,$A178,History!$B$5:$B$404,$B178))</f>
        <v/>
      </c>
      <c r="F178" s="9">
        <f>IF($B178="","",IF(COUNTIF(Weekly!$A$8:$A$37,$B178)&gt;0,"Yes","⚠ not a metric on Weekly"))</f>
        <v/>
      </c>
    </row>
    <row r="179">
      <c r="A179" s="6" t="n"/>
      <c r="B179" s="12" t="n"/>
      <c r="C179" s="16" t="n"/>
      <c r="D179" s="9">
        <f>IF($B179="","",IF($A179="","⚠ no week ending",IF(COUNTIFS(History!$A$5:$A$404,$A179,History!$B$5:$B$404,$B179)&gt;0,"⚠ already in History",IF($C179="","⚠ no value","New"))))</f>
        <v/>
      </c>
      <c r="E179" s="17">
        <f>IF($B179="","",COUNTIFS(History!$A$5:$A$404,$A179,History!$B$5:$B$404,$B179))</f>
        <v/>
      </c>
      <c r="F179" s="9">
        <f>IF($B179="","",IF(COUNTIF(Weekly!$A$8:$A$37,$B179)&gt;0,"Yes","⚠ not a metric on Weekly"))</f>
        <v/>
      </c>
    </row>
    <row r="180">
      <c r="A180" s="6" t="n"/>
      <c r="B180" s="12" t="n"/>
      <c r="C180" s="16" t="n"/>
      <c r="D180" s="9">
        <f>IF($B180="","",IF($A180="","⚠ no week ending",IF(COUNTIFS(History!$A$5:$A$404,$A180,History!$B$5:$B$404,$B180)&gt;0,"⚠ already in History",IF($C180="","⚠ no value","New"))))</f>
        <v/>
      </c>
      <c r="E180" s="17">
        <f>IF($B180="","",COUNTIFS(History!$A$5:$A$404,$A180,History!$B$5:$B$404,$B180))</f>
        <v/>
      </c>
      <c r="F180" s="9">
        <f>IF($B180="","",IF(COUNTIF(Weekly!$A$8:$A$37,$B180)&gt;0,"Yes","⚠ not a metric on Weekly"))</f>
        <v/>
      </c>
    </row>
    <row r="181">
      <c r="A181" s="6" t="n"/>
      <c r="B181" s="12" t="n"/>
      <c r="C181" s="16" t="n"/>
      <c r="D181" s="9">
        <f>IF($B181="","",IF($A181="","⚠ no week ending",IF(COUNTIFS(History!$A$5:$A$404,$A181,History!$B$5:$B$404,$B181)&gt;0,"⚠ already in History",IF($C181="","⚠ no value","New"))))</f>
        <v/>
      </c>
      <c r="E181" s="17">
        <f>IF($B181="","",COUNTIFS(History!$A$5:$A$404,$A181,History!$B$5:$B$404,$B181))</f>
        <v/>
      </c>
      <c r="F181" s="9">
        <f>IF($B181="","",IF(COUNTIF(Weekly!$A$8:$A$37,$B181)&gt;0,"Yes","⚠ not a metric on Weekly"))</f>
        <v/>
      </c>
    </row>
    <row r="182">
      <c r="A182" s="6" t="n"/>
      <c r="B182" s="12" t="n"/>
      <c r="C182" s="16" t="n"/>
      <c r="D182" s="9">
        <f>IF($B182="","",IF($A182="","⚠ no week ending",IF(COUNTIFS(History!$A$5:$A$404,$A182,History!$B$5:$B$404,$B182)&gt;0,"⚠ already in History",IF($C182="","⚠ no value","New"))))</f>
        <v/>
      </c>
      <c r="E182" s="17">
        <f>IF($B182="","",COUNTIFS(History!$A$5:$A$404,$A182,History!$B$5:$B$404,$B182))</f>
        <v/>
      </c>
      <c r="F182" s="9">
        <f>IF($B182="","",IF(COUNTIF(Weekly!$A$8:$A$37,$B182)&gt;0,"Yes","⚠ not a metric on Weekly"))</f>
        <v/>
      </c>
    </row>
    <row r="183">
      <c r="A183" s="6" t="n"/>
      <c r="B183" s="12" t="n"/>
      <c r="C183" s="16" t="n"/>
      <c r="D183" s="9">
        <f>IF($B183="","",IF($A183="","⚠ no week ending",IF(COUNTIFS(History!$A$5:$A$404,$A183,History!$B$5:$B$404,$B183)&gt;0,"⚠ already in History",IF($C183="","⚠ no value","New"))))</f>
        <v/>
      </c>
      <c r="E183" s="17">
        <f>IF($B183="","",COUNTIFS(History!$A$5:$A$404,$A183,History!$B$5:$B$404,$B183))</f>
        <v/>
      </c>
      <c r="F183" s="9">
        <f>IF($B183="","",IF(COUNTIF(Weekly!$A$8:$A$37,$B183)&gt;0,"Yes","⚠ not a metric on Weekly"))</f>
        <v/>
      </c>
    </row>
    <row r="184">
      <c r="A184" s="6" t="n"/>
      <c r="B184" s="12" t="n"/>
      <c r="C184" s="16" t="n"/>
      <c r="D184" s="9">
        <f>IF($B184="","",IF($A184="","⚠ no week ending",IF(COUNTIFS(History!$A$5:$A$404,$A184,History!$B$5:$B$404,$B184)&gt;0,"⚠ already in History",IF($C184="","⚠ no value","New"))))</f>
        <v/>
      </c>
      <c r="E184" s="17">
        <f>IF($B184="","",COUNTIFS(History!$A$5:$A$404,$A184,History!$B$5:$B$404,$B184))</f>
        <v/>
      </c>
      <c r="F184" s="9">
        <f>IF($B184="","",IF(COUNTIF(Weekly!$A$8:$A$37,$B184)&gt;0,"Yes","⚠ not a metric on Weekly"))</f>
        <v/>
      </c>
    </row>
    <row r="185">
      <c r="A185" s="6" t="n"/>
      <c r="B185" s="12" t="n"/>
      <c r="C185" s="16" t="n"/>
      <c r="D185" s="9">
        <f>IF($B185="","",IF($A185="","⚠ no week ending",IF(COUNTIFS(History!$A$5:$A$404,$A185,History!$B$5:$B$404,$B185)&gt;0,"⚠ already in History",IF($C185="","⚠ no value","New"))))</f>
        <v/>
      </c>
      <c r="E185" s="17">
        <f>IF($B185="","",COUNTIFS(History!$A$5:$A$404,$A185,History!$B$5:$B$404,$B185))</f>
        <v/>
      </c>
      <c r="F185" s="9">
        <f>IF($B185="","",IF(COUNTIF(Weekly!$A$8:$A$37,$B185)&gt;0,"Yes","⚠ not a metric on Weekly"))</f>
        <v/>
      </c>
    </row>
    <row r="186">
      <c r="A186" s="6" t="n"/>
      <c r="B186" s="12" t="n"/>
      <c r="C186" s="16" t="n"/>
      <c r="D186" s="9">
        <f>IF($B186="","",IF($A186="","⚠ no week ending",IF(COUNTIFS(History!$A$5:$A$404,$A186,History!$B$5:$B$404,$B186)&gt;0,"⚠ already in History",IF($C186="","⚠ no value","New"))))</f>
        <v/>
      </c>
      <c r="E186" s="17">
        <f>IF($B186="","",COUNTIFS(History!$A$5:$A$404,$A186,History!$B$5:$B$404,$B186))</f>
        <v/>
      </c>
      <c r="F186" s="9">
        <f>IF($B186="","",IF(COUNTIF(Weekly!$A$8:$A$37,$B186)&gt;0,"Yes","⚠ not a metric on Weekly"))</f>
        <v/>
      </c>
    </row>
    <row r="187">
      <c r="A187" s="6" t="n"/>
      <c r="B187" s="12" t="n"/>
      <c r="C187" s="16" t="n"/>
      <c r="D187" s="9">
        <f>IF($B187="","",IF($A187="","⚠ no week ending",IF(COUNTIFS(History!$A$5:$A$404,$A187,History!$B$5:$B$404,$B187)&gt;0,"⚠ already in History",IF($C187="","⚠ no value","New"))))</f>
        <v/>
      </c>
      <c r="E187" s="17">
        <f>IF($B187="","",COUNTIFS(History!$A$5:$A$404,$A187,History!$B$5:$B$404,$B187))</f>
        <v/>
      </c>
      <c r="F187" s="9">
        <f>IF($B187="","",IF(COUNTIF(Weekly!$A$8:$A$37,$B187)&gt;0,"Yes","⚠ not a metric on Weekly"))</f>
        <v/>
      </c>
    </row>
    <row r="188">
      <c r="A188" s="6" t="n"/>
      <c r="B188" s="12" t="n"/>
      <c r="C188" s="16" t="n"/>
      <c r="D188" s="9">
        <f>IF($B188="","",IF($A188="","⚠ no week ending",IF(COUNTIFS(History!$A$5:$A$404,$A188,History!$B$5:$B$404,$B188)&gt;0,"⚠ already in History",IF($C188="","⚠ no value","New"))))</f>
        <v/>
      </c>
      <c r="E188" s="17">
        <f>IF($B188="","",COUNTIFS(History!$A$5:$A$404,$A188,History!$B$5:$B$404,$B188))</f>
        <v/>
      </c>
      <c r="F188" s="9">
        <f>IF($B188="","",IF(COUNTIF(Weekly!$A$8:$A$37,$B188)&gt;0,"Yes","⚠ not a metric on Weekly"))</f>
        <v/>
      </c>
    </row>
    <row r="189">
      <c r="A189" s="6" t="n"/>
      <c r="B189" s="12" t="n"/>
      <c r="C189" s="16" t="n"/>
      <c r="D189" s="9">
        <f>IF($B189="","",IF($A189="","⚠ no week ending",IF(COUNTIFS(History!$A$5:$A$404,$A189,History!$B$5:$B$404,$B189)&gt;0,"⚠ already in History",IF($C189="","⚠ no value","New"))))</f>
        <v/>
      </c>
      <c r="E189" s="17">
        <f>IF($B189="","",COUNTIFS(History!$A$5:$A$404,$A189,History!$B$5:$B$404,$B189))</f>
        <v/>
      </c>
      <c r="F189" s="9">
        <f>IF($B189="","",IF(COUNTIF(Weekly!$A$8:$A$37,$B189)&gt;0,"Yes","⚠ not a metric on Weekly"))</f>
        <v/>
      </c>
    </row>
    <row r="190">
      <c r="A190" s="6" t="n"/>
      <c r="B190" s="12" t="n"/>
      <c r="C190" s="16" t="n"/>
      <c r="D190" s="9">
        <f>IF($B190="","",IF($A190="","⚠ no week ending",IF(COUNTIFS(History!$A$5:$A$404,$A190,History!$B$5:$B$404,$B190)&gt;0,"⚠ already in History",IF($C190="","⚠ no value","New"))))</f>
        <v/>
      </c>
      <c r="E190" s="17">
        <f>IF($B190="","",COUNTIFS(History!$A$5:$A$404,$A190,History!$B$5:$B$404,$B190))</f>
        <v/>
      </c>
      <c r="F190" s="9">
        <f>IF($B190="","",IF(COUNTIF(Weekly!$A$8:$A$37,$B190)&gt;0,"Yes","⚠ not a metric on Weekly"))</f>
        <v/>
      </c>
    </row>
    <row r="191">
      <c r="A191" s="6" t="n"/>
      <c r="B191" s="12" t="n"/>
      <c r="C191" s="16" t="n"/>
      <c r="D191" s="9">
        <f>IF($B191="","",IF($A191="","⚠ no week ending",IF(COUNTIFS(History!$A$5:$A$404,$A191,History!$B$5:$B$404,$B191)&gt;0,"⚠ already in History",IF($C191="","⚠ no value","New"))))</f>
        <v/>
      </c>
      <c r="E191" s="17">
        <f>IF($B191="","",COUNTIFS(History!$A$5:$A$404,$A191,History!$B$5:$B$404,$B191))</f>
        <v/>
      </c>
      <c r="F191" s="9">
        <f>IF($B191="","",IF(COUNTIF(Weekly!$A$8:$A$37,$B191)&gt;0,"Yes","⚠ not a metric on Weekly"))</f>
        <v/>
      </c>
    </row>
    <row r="192">
      <c r="A192" s="6" t="n"/>
      <c r="B192" s="12" t="n"/>
      <c r="C192" s="16" t="n"/>
      <c r="D192" s="9">
        <f>IF($B192="","",IF($A192="","⚠ no week ending",IF(COUNTIFS(History!$A$5:$A$404,$A192,History!$B$5:$B$404,$B192)&gt;0,"⚠ already in History",IF($C192="","⚠ no value","New"))))</f>
        <v/>
      </c>
      <c r="E192" s="17">
        <f>IF($B192="","",COUNTIFS(History!$A$5:$A$404,$A192,History!$B$5:$B$404,$B192))</f>
        <v/>
      </c>
      <c r="F192" s="9">
        <f>IF($B192="","",IF(COUNTIF(Weekly!$A$8:$A$37,$B192)&gt;0,"Yes","⚠ not a metric on Weekly"))</f>
        <v/>
      </c>
    </row>
    <row r="193">
      <c r="A193" s="6" t="n"/>
      <c r="B193" s="12" t="n"/>
      <c r="C193" s="16" t="n"/>
      <c r="D193" s="9">
        <f>IF($B193="","",IF($A193="","⚠ no week ending",IF(COUNTIFS(History!$A$5:$A$404,$A193,History!$B$5:$B$404,$B193)&gt;0,"⚠ already in History",IF($C193="","⚠ no value","New"))))</f>
        <v/>
      </c>
      <c r="E193" s="17">
        <f>IF($B193="","",COUNTIFS(History!$A$5:$A$404,$A193,History!$B$5:$B$404,$B193))</f>
        <v/>
      </c>
      <c r="F193" s="9">
        <f>IF($B193="","",IF(COUNTIF(Weekly!$A$8:$A$37,$B193)&gt;0,"Yes","⚠ not a metric on Weekly"))</f>
        <v/>
      </c>
    </row>
    <row r="194">
      <c r="A194" s="6" t="n"/>
      <c r="B194" s="12" t="n"/>
      <c r="C194" s="16" t="n"/>
      <c r="D194" s="9">
        <f>IF($B194="","",IF($A194="","⚠ no week ending",IF(COUNTIFS(History!$A$5:$A$404,$A194,History!$B$5:$B$404,$B194)&gt;0,"⚠ already in History",IF($C194="","⚠ no value","New"))))</f>
        <v/>
      </c>
      <c r="E194" s="17">
        <f>IF($B194="","",COUNTIFS(History!$A$5:$A$404,$A194,History!$B$5:$B$404,$B194))</f>
        <v/>
      </c>
      <c r="F194" s="9">
        <f>IF($B194="","",IF(COUNTIF(Weekly!$A$8:$A$37,$B194)&gt;0,"Yes","⚠ not a metric on Weekly"))</f>
        <v/>
      </c>
    </row>
    <row r="195">
      <c r="A195" s="6" t="n"/>
      <c r="B195" s="12" t="n"/>
      <c r="C195" s="16" t="n"/>
      <c r="D195" s="9">
        <f>IF($B195="","",IF($A195="","⚠ no week ending",IF(COUNTIFS(History!$A$5:$A$404,$A195,History!$B$5:$B$404,$B195)&gt;0,"⚠ already in History",IF($C195="","⚠ no value","New"))))</f>
        <v/>
      </c>
      <c r="E195" s="17">
        <f>IF($B195="","",COUNTIFS(History!$A$5:$A$404,$A195,History!$B$5:$B$404,$B195))</f>
        <v/>
      </c>
      <c r="F195" s="9">
        <f>IF($B195="","",IF(COUNTIF(Weekly!$A$8:$A$37,$B195)&gt;0,"Yes","⚠ not a metric on Weekly"))</f>
        <v/>
      </c>
    </row>
    <row r="196">
      <c r="A196" s="6" t="n"/>
      <c r="B196" s="12" t="n"/>
      <c r="C196" s="16" t="n"/>
      <c r="D196" s="9">
        <f>IF($B196="","",IF($A196="","⚠ no week ending",IF(COUNTIFS(History!$A$5:$A$404,$A196,History!$B$5:$B$404,$B196)&gt;0,"⚠ already in History",IF($C196="","⚠ no value","New"))))</f>
        <v/>
      </c>
      <c r="E196" s="17">
        <f>IF($B196="","",COUNTIFS(History!$A$5:$A$404,$A196,History!$B$5:$B$404,$B196))</f>
        <v/>
      </c>
      <c r="F196" s="9">
        <f>IF($B196="","",IF(COUNTIF(Weekly!$A$8:$A$37,$B196)&gt;0,"Yes","⚠ not a metric on Weekly"))</f>
        <v/>
      </c>
    </row>
    <row r="197">
      <c r="A197" s="6" t="n"/>
      <c r="B197" s="12" t="n"/>
      <c r="C197" s="16" t="n"/>
      <c r="D197" s="9">
        <f>IF($B197="","",IF($A197="","⚠ no week ending",IF(COUNTIFS(History!$A$5:$A$404,$A197,History!$B$5:$B$404,$B197)&gt;0,"⚠ already in History",IF($C197="","⚠ no value","New"))))</f>
        <v/>
      </c>
      <c r="E197" s="17">
        <f>IF($B197="","",COUNTIFS(History!$A$5:$A$404,$A197,History!$B$5:$B$404,$B197))</f>
        <v/>
      </c>
      <c r="F197" s="9">
        <f>IF($B197="","",IF(COUNTIF(Weekly!$A$8:$A$37,$B197)&gt;0,"Yes","⚠ not a metric on Weekly"))</f>
        <v/>
      </c>
    </row>
    <row r="198">
      <c r="A198" s="6" t="n"/>
      <c r="B198" s="12" t="n"/>
      <c r="C198" s="16" t="n"/>
      <c r="D198" s="9">
        <f>IF($B198="","",IF($A198="","⚠ no week ending",IF(COUNTIFS(History!$A$5:$A$404,$A198,History!$B$5:$B$404,$B198)&gt;0,"⚠ already in History",IF($C198="","⚠ no value","New"))))</f>
        <v/>
      </c>
      <c r="E198" s="17">
        <f>IF($B198="","",COUNTIFS(History!$A$5:$A$404,$A198,History!$B$5:$B$404,$B198))</f>
        <v/>
      </c>
      <c r="F198" s="9">
        <f>IF($B198="","",IF(COUNTIF(Weekly!$A$8:$A$37,$B198)&gt;0,"Yes","⚠ not a metric on Weekly"))</f>
        <v/>
      </c>
    </row>
    <row r="199">
      <c r="A199" s="6" t="n"/>
      <c r="B199" s="12" t="n"/>
      <c r="C199" s="16" t="n"/>
      <c r="D199" s="9">
        <f>IF($B199="","",IF($A199="","⚠ no week ending",IF(COUNTIFS(History!$A$5:$A$404,$A199,History!$B$5:$B$404,$B199)&gt;0,"⚠ already in History",IF($C199="","⚠ no value","New"))))</f>
        <v/>
      </c>
      <c r="E199" s="17">
        <f>IF($B199="","",COUNTIFS(History!$A$5:$A$404,$A199,History!$B$5:$B$404,$B199))</f>
        <v/>
      </c>
      <c r="F199" s="9">
        <f>IF($B199="","",IF(COUNTIF(Weekly!$A$8:$A$37,$B199)&gt;0,"Yes","⚠ not a metric on Weekly"))</f>
        <v/>
      </c>
    </row>
    <row r="200">
      <c r="A200" s="6" t="n"/>
      <c r="B200" s="12" t="n"/>
      <c r="C200" s="16" t="n"/>
      <c r="D200" s="9">
        <f>IF($B200="","",IF($A200="","⚠ no week ending",IF(COUNTIFS(History!$A$5:$A$404,$A200,History!$B$5:$B$404,$B200)&gt;0,"⚠ already in History",IF($C200="","⚠ no value","New"))))</f>
        <v/>
      </c>
      <c r="E200" s="17">
        <f>IF($B200="","",COUNTIFS(History!$A$5:$A$404,$A200,History!$B$5:$B$404,$B200))</f>
        <v/>
      </c>
      <c r="F200" s="9">
        <f>IF($B200="","",IF(COUNTIF(Weekly!$A$8:$A$37,$B200)&gt;0,"Yes","⚠ not a metric on Weekly"))</f>
        <v/>
      </c>
    </row>
    <row r="201">
      <c r="A201" s="6" t="n"/>
      <c r="B201" s="12" t="n"/>
      <c r="C201" s="16" t="n"/>
      <c r="D201" s="9">
        <f>IF($B201="","",IF($A201="","⚠ no week ending",IF(COUNTIFS(History!$A$5:$A$404,$A201,History!$B$5:$B$404,$B201)&gt;0,"⚠ already in History",IF($C201="","⚠ no value","New"))))</f>
        <v/>
      </c>
      <c r="E201" s="17">
        <f>IF($B201="","",COUNTIFS(History!$A$5:$A$404,$A201,History!$B$5:$B$404,$B201))</f>
        <v/>
      </c>
      <c r="F201" s="9">
        <f>IF($B201="","",IF(COUNTIF(Weekly!$A$8:$A$37,$B201)&gt;0,"Yes","⚠ not a metric on Weekly"))</f>
        <v/>
      </c>
    </row>
    <row r="202">
      <c r="A202" s="6" t="n"/>
      <c r="B202" s="12" t="n"/>
      <c r="C202" s="16" t="n"/>
      <c r="D202" s="9">
        <f>IF($B202="","",IF($A202="","⚠ no week ending",IF(COUNTIFS(History!$A$5:$A$404,$A202,History!$B$5:$B$404,$B202)&gt;0,"⚠ already in History",IF($C202="","⚠ no value","New"))))</f>
        <v/>
      </c>
      <c r="E202" s="17">
        <f>IF($B202="","",COUNTIFS(History!$A$5:$A$404,$A202,History!$B$5:$B$404,$B202))</f>
        <v/>
      </c>
      <c r="F202" s="9">
        <f>IF($B202="","",IF(COUNTIF(Weekly!$A$8:$A$37,$B202)&gt;0,"Yes","⚠ not a metric on Weekly"))</f>
        <v/>
      </c>
    </row>
    <row r="203">
      <c r="A203" s="6" t="n"/>
      <c r="B203" s="12" t="n"/>
      <c r="C203" s="16" t="n"/>
      <c r="D203" s="9">
        <f>IF($B203="","",IF($A203="","⚠ no week ending",IF(COUNTIFS(History!$A$5:$A$404,$A203,History!$B$5:$B$404,$B203)&gt;0,"⚠ already in History",IF($C203="","⚠ no value","New"))))</f>
        <v/>
      </c>
      <c r="E203" s="17">
        <f>IF($B203="","",COUNTIFS(History!$A$5:$A$404,$A203,History!$B$5:$B$404,$B203))</f>
        <v/>
      </c>
      <c r="F203" s="9">
        <f>IF($B203="","",IF(COUNTIF(Weekly!$A$8:$A$37,$B203)&gt;0,"Yes","⚠ not a metric on Weekly"))</f>
        <v/>
      </c>
    </row>
    <row r="204">
      <c r="A204" s="6" t="n"/>
      <c r="B204" s="12" t="n"/>
      <c r="C204" s="16" t="n"/>
      <c r="D204" s="9">
        <f>IF($B204="","",IF($A204="","⚠ no week ending",IF(COUNTIFS(History!$A$5:$A$404,$A204,History!$B$5:$B$404,$B204)&gt;0,"⚠ already in History",IF($C204="","⚠ no value","New"))))</f>
        <v/>
      </c>
      <c r="E204" s="17">
        <f>IF($B204="","",COUNTIFS(History!$A$5:$A$404,$A204,History!$B$5:$B$404,$B204))</f>
        <v/>
      </c>
      <c r="F204" s="9">
        <f>IF($B204="","",IF(COUNTIF(Weekly!$A$8:$A$37,$B204)&gt;0,"Yes","⚠ not a metric on Weekly"))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2026-09-12T18:07:46Z</dcterms:created>
  <dcterms:modified xsi:type="dcterms:W3CDTF">2026-09-12T18:07:46Z</dcterms:modified>
</cp:coreProperties>
</file>